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32" firstSheet="13" activeTab="15"/>
  </bookViews>
  <sheets>
    <sheet name="一般公共预算收入预算表" sheetId="26" r:id="rId1"/>
    <sheet name="一般公共预算支出预算表" sheetId="28" r:id="rId2"/>
    <sheet name="一般公共预算本级支出预算表" sheetId="32" r:id="rId3"/>
    <sheet name="一般公共预算本级基本支出预算表" sheetId="4" r:id="rId4"/>
    <sheet name="一般公共预算对下税收返还和转移支付预算分项目表" sheetId="5" r:id="rId5"/>
    <sheet name="一般公共预算对下税收返还和转移支付预算分地区表 " sheetId="7" r:id="rId6"/>
    <sheet name="一般公共预算税收返还和转移支付预算表" sheetId="22" r:id="rId7"/>
    <sheet name="政府性基金收入预算表" sheetId="6" r:id="rId8"/>
    <sheet name="政府性基金支出预算表" sheetId="8" r:id="rId9"/>
    <sheet name="政府性基金本级支出预算表 " sheetId="21" r:id="rId10"/>
    <sheet name="政府性基金转移支付预算分项目表" sheetId="10" r:id="rId11"/>
    <sheet name="政府性基金转移支付预算分地区表" sheetId="12" r:id="rId12"/>
    <sheet name="国有资本经营收入预算表" sheetId="14" r:id="rId13"/>
    <sheet name="国有资本经营支出预算表" sheetId="15" r:id="rId14"/>
    <sheet name="本级国有资本经营支出预算表" sheetId="30" r:id="rId15"/>
    <sheet name="国有资本经营预算对下转移支付表" sheetId="29" r:id="rId16"/>
    <sheet name="社会保险基金收入预算表" sheetId="24" r:id="rId17"/>
    <sheet name="社会保险基金支出预算表 " sheetId="25" r:id="rId18"/>
    <sheet name="地方一般债务限额和余额情况表" sheetId="18" r:id="rId19"/>
    <sheet name="地方专项债务限额和余额情况表 " sheetId="20" r:id="rId20"/>
    <sheet name="三公经费预算表 " sheetId="19" r:id="rId21"/>
  </sheets>
  <definedNames>
    <definedName name="_xlnm._FilterDatabase" localSheetId="1" hidden="1">一般公共预算支出预算表!$A$4:$D$44</definedName>
    <definedName name="_xlnm._FilterDatabase" localSheetId="9" hidden="1">'政府性基金本级支出预算表 '!$A$4:$D$242</definedName>
    <definedName name="_xlnm.Print_Area">#N/A</definedName>
    <definedName name="_xlnm.Print_Titles">#N/A</definedName>
    <definedName name="地区名称" localSheetId="20">#REF!</definedName>
    <definedName name="地区名称">#REF!</definedName>
    <definedName name="地区名称" localSheetId="16">#REF!</definedName>
    <definedName name="地区名称" localSheetId="17">#REF!</definedName>
    <definedName name="地区名称" localSheetId="0">#REF!</definedName>
    <definedName name="_xlnm._FilterDatabase" localSheetId="0" hidden="1">一般公共预算收入预算表!$A$1:$D$30</definedName>
    <definedName name="地区名称" localSheetId="1">#REF!</definedName>
  </definedNames>
  <calcPr calcId="144525"/>
</workbook>
</file>

<file path=xl/sharedStrings.xml><?xml version="1.0" encoding="utf-8"?>
<sst xmlns="http://schemas.openxmlformats.org/spreadsheetml/2006/main" count="1326" uniqueCount="1060">
  <si>
    <r>
      <rPr>
        <sz val="12"/>
        <rFont val="黑体"/>
        <charset val="134"/>
      </rPr>
      <t>表</t>
    </r>
    <r>
      <rPr>
        <sz val="12"/>
        <rFont val="Times New Roman"/>
        <charset val="134"/>
      </rPr>
      <t>1</t>
    </r>
  </si>
  <si>
    <t>2022年一般公共预算收入表</t>
  </si>
  <si>
    <r>
      <rPr>
        <sz val="12"/>
        <rFont val="宋体"/>
        <charset val="134"/>
      </rPr>
      <t>单位：万元</t>
    </r>
  </si>
  <si>
    <r>
      <rPr>
        <b/>
        <sz val="11"/>
        <rFont val="宋体"/>
        <charset val="134"/>
      </rPr>
      <t>项目</t>
    </r>
  </si>
  <si>
    <r>
      <rPr>
        <b/>
        <sz val="11"/>
        <rFont val="宋体"/>
        <charset val="134"/>
      </rPr>
      <t>上年决算（执行</t>
    </r>
    <r>
      <rPr>
        <b/>
        <sz val="11"/>
        <rFont val="Times New Roman"/>
        <charset val="134"/>
      </rPr>
      <t>)</t>
    </r>
    <r>
      <rPr>
        <b/>
        <sz val="11"/>
        <rFont val="宋体"/>
        <charset val="134"/>
      </rPr>
      <t>数</t>
    </r>
  </si>
  <si>
    <r>
      <rPr>
        <b/>
        <sz val="11"/>
        <rFont val="宋体"/>
        <charset val="134"/>
      </rPr>
      <t>预算数</t>
    </r>
  </si>
  <si>
    <r>
      <rPr>
        <b/>
        <sz val="11"/>
        <rFont val="宋体"/>
        <charset val="134"/>
      </rPr>
      <t>预算数为决算（执行）数</t>
    </r>
    <r>
      <rPr>
        <b/>
        <sz val="11"/>
        <rFont val="Times New Roman"/>
        <charset val="134"/>
      </rPr>
      <t>%</t>
    </r>
  </si>
  <si>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</si>
  <si>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</si>
  <si>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</si>
  <si>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</si>
  <si>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</si>
  <si>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</si>
  <si>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</si>
  <si>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</si>
  <si>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</si>
  <si>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</si>
  <si>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</si>
  <si>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</si>
  <si>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</si>
  <si>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</si>
  <si>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</si>
  <si>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</si>
  <si>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</si>
  <si>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</si>
  <si>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</si>
  <si>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</si>
  <si>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</si>
  <si>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</si>
  <si>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</si>
  <si>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</si>
  <si>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 xml:space="preserve"> </t>
  </si>
  <si>
    <t>本级收入合计</t>
  </si>
  <si>
    <t>地方政府一般债务收入</t>
  </si>
  <si>
    <t>转移性收入</t>
  </si>
  <si>
    <t>返还性收入</t>
  </si>
  <si>
    <t>一般性转移支付收入</t>
  </si>
  <si>
    <t>专项转移支付收入</t>
  </si>
  <si>
    <t>下级上解收入</t>
  </si>
  <si>
    <t>接受其他地区援助收入</t>
  </si>
  <si>
    <t>调入资金</t>
  </si>
  <si>
    <t>动用预算稳定调节基金</t>
  </si>
  <si>
    <t>地方政府一般债务转贷收入</t>
  </si>
  <si>
    <t>上年结转结余收入</t>
  </si>
  <si>
    <t>收入总计</t>
  </si>
  <si>
    <t>表2</t>
  </si>
  <si>
    <t>2022年一般公共预算支出表</t>
  </si>
  <si>
    <t>单位：万元</t>
  </si>
  <si>
    <t>项目</t>
  </si>
  <si>
    <t>上年决算（执行)数</t>
  </si>
  <si>
    <t>预算数</t>
  </si>
  <si>
    <t>预算数为决算（执行）数%</t>
  </si>
  <si>
    <t>一、一般公共服务</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</si>
  <si>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</si>
  <si>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</si>
  <si>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</si>
  <si>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</si>
  <si>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</si>
  <si>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</si>
  <si>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</si>
  <si>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</si>
  <si>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</si>
  <si>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</si>
  <si>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</si>
  <si>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</si>
  <si>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</si>
  <si>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</si>
  <si>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</si>
  <si>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</si>
  <si>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</si>
  <si>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</si>
  <si>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</si>
  <si>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</si>
  <si>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</si>
  <si>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二十三、债务付息支出</t>
  </si>
  <si>
    <t>二十四、债务发行费用支出</t>
  </si>
  <si>
    <t>二十五、其他支出</t>
  </si>
  <si>
    <t>本级支出合计</t>
  </si>
  <si>
    <t>地方政府一般债务还本支出</t>
  </si>
  <si>
    <t>转移性支出</t>
  </si>
  <si>
    <t>返还性支出</t>
  </si>
  <si>
    <t>一般性转移支付</t>
  </si>
  <si>
    <t>专项转移支付</t>
  </si>
  <si>
    <t>上解上级支出</t>
  </si>
  <si>
    <t>援助其他地区支出</t>
  </si>
  <si>
    <t>调出资金</t>
  </si>
  <si>
    <t>安排预算稳定调节基金</t>
  </si>
  <si>
    <t>补充预算周转金</t>
  </si>
  <si>
    <t>地方政府一般债务转贷支出</t>
  </si>
  <si>
    <t>年终结转结余</t>
  </si>
  <si>
    <t>支出合计</t>
  </si>
  <si>
    <t>表3</t>
  </si>
  <si>
    <r>
      <rPr>
        <b/>
        <sz val="16"/>
        <rFont val="Times New Roman"/>
        <charset val="134"/>
      </rPr>
      <t>2022</t>
    </r>
    <r>
      <rPr>
        <b/>
        <sz val="16"/>
        <rFont val="宋体"/>
        <charset val="134"/>
      </rPr>
      <t>年一般公共预算本级支出预算表</t>
    </r>
  </si>
  <si>
    <t>科目编码</t>
  </si>
  <si>
    <t>科目名称</t>
  </si>
  <si>
    <t>一般公共预算支出合计</t>
  </si>
  <si>
    <t xml:space="preserve">  一般公共服务支出</t>
  </si>
  <si>
    <t xml:space="preserve">    人大事务</t>
  </si>
  <si>
    <t xml:space="preserve">      行政运行</t>
  </si>
  <si>
    <t xml:space="preserve">      人大会议</t>
  </si>
  <si>
    <t xml:space="preserve">      代表工作</t>
  </si>
  <si>
    <t xml:space="preserve">      其他人大事务支出</t>
  </si>
  <si>
    <t xml:space="preserve">    政协事务</t>
  </si>
  <si>
    <t xml:space="preserve">      一般行政管理事务</t>
  </si>
  <si>
    <t xml:space="preserve">      政协会议</t>
  </si>
  <si>
    <t xml:space="preserve">      委员视察</t>
  </si>
  <si>
    <t xml:space="preserve">      其他政协事务支出</t>
  </si>
  <si>
    <t xml:space="preserve">    政府办公厅(室)及相关机构事务</t>
  </si>
  <si>
    <t xml:space="preserve">      机关服务</t>
  </si>
  <si>
    <t xml:space="preserve">      专项服务</t>
  </si>
  <si>
    <t xml:space="preserve">      专项业务及机关事务管理</t>
  </si>
  <si>
    <t xml:space="preserve">      政务公开审批</t>
  </si>
  <si>
    <t xml:space="preserve">      信访事务</t>
  </si>
  <si>
    <t xml:space="preserve">      事业运行</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</si>
  <si>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</si>
  <si>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</si>
  <si>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</si>
  <si>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</si>
  <si>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</si>
  <si>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其他统计信息事务支出</t>
  </si>
  <si>
    <t xml:space="preserve">    财政事务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</si>
  <si>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</si>
  <si>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</si>
  <si>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</si>
  <si>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</si>
  <si>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</si>
  <si>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</si>
  <si>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</si>
  <si>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</si>
  <si>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</si>
  <si>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巡视工作</t>
  </si>
  <si>
    <t xml:space="preserve">      其他纪检监察事务支出</t>
  </si>
  <si>
    <t xml:space="preserve">    商贸事务</t>
  </si>
  <si>
    <t xml:space="preserve">      招商引资</t>
  </si>
  <si>
    <t xml:space="preserve">      其他商贸事务支出</t>
  </si>
  <si>
    <t xml:space="preserve">    民族事务</t>
  </si>
  <si>
    <t xml:space="preserve">      民族工作专项</t>
  </si>
  <si>
    <t xml:space="preserve">    档案事务</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</si>
  <si>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</si>
  <si>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</si>
  <si>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</si>
  <si>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</si>
  <si>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</si>
  <si>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</si>
  <si>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</si>
  <si>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</si>
  <si>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</si>
  <si>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</si>
  <si>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</si>
  <si>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华侨事务</t>
  </si>
  <si>
    <t xml:space="preserve">      其他统战事务支出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</si>
  <si>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</si>
  <si>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</si>
  <si>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</si>
  <si>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</si>
  <si>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</si>
  <si>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质量基础</t>
  </si>
  <si>
    <t xml:space="preserve">      药品事务</t>
  </si>
  <si>
    <t xml:space="preserve">      食品安全监管</t>
  </si>
  <si>
    <t xml:space="preserve">      其他市场监督管理事务</t>
  </si>
  <si>
    <t xml:space="preserve">    其他一般公共服务支出</t>
  </si>
  <si>
    <t xml:space="preserve">      其他一般公共服务支出</t>
  </si>
  <si>
    <t xml:space="preserve">  公共安全支出</t>
  </si>
  <si>
    <t xml:space="preserve">    武装警察部队</t>
  </si>
  <si>
    <t xml:space="preserve">      武装警察部队</t>
  </si>
  <si>
    <t xml:space="preserve">    公安</t>
  </si>
  <si>
    <t xml:space="preserve">      执法办案</t>
  </si>
  <si>
    <t xml:space="preserve">      特别业务</t>
  </si>
  <si>
    <t xml:space="preserve">      其他公安支出</t>
  </si>
  <si>
    <t xml:space="preserve">    司法</t>
  </si>
  <si>
    <t xml:space="preserve">      基层司法业务</t>
  </si>
  <si>
    <t xml:space="preserve">      普法宣传</t>
  </si>
  <si>
    <t xml:space="preserve">      公共法律服务</t>
  </si>
  <si>
    <t xml:space="preserve">      社区矫正</t>
  </si>
  <si>
    <t xml:space="preserve">      法制建设</t>
  </si>
  <si>
    <t xml:space="preserve">      其他司法支出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</si>
  <si>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</si>
  <si>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</si>
  <si>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</si>
  <si>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</si>
  <si>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</si>
  <si>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</si>
  <si>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</si>
  <si>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</si>
  <si>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</si>
  <si>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</si>
  <si>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</si>
  <si>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</si>
  <si>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</si>
  <si>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成人教育</t>
  </si>
  <si>
    <t xml:space="preserve">      其他成人教育支出</t>
  </si>
  <si>
    <t xml:space="preserve">    特殊教育</t>
  </si>
  <si>
    <t xml:space="preserve">      其他特殊教育支出</t>
  </si>
  <si>
    <t xml:space="preserve">    进修及培训</t>
  </si>
  <si>
    <t xml:space="preserve">      教师进修</t>
  </si>
  <si>
    <t xml:space="preserve">      干部教育</t>
  </si>
  <si>
    <t xml:space="preserve">      培训支出</t>
  </si>
  <si>
    <t xml:space="preserve">    教育费附加安排的支出</t>
  </si>
  <si>
    <t xml:space="preserve">      农村中小学校舍建设</t>
  </si>
  <si>
    <t xml:space="preserve">      城市中小学校舍建设</t>
  </si>
  <si>
    <t xml:space="preserve">      中等职业学校教学设施</t>
  </si>
  <si>
    <t xml:space="preserve">    其他教育支出</t>
  </si>
  <si>
    <t xml:space="preserve">      其他教育支出</t>
  </si>
  <si>
    <t xml:space="preserve">  科学技术支出</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</si>
  <si>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</si>
  <si>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</si>
  <si>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</si>
  <si>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</si>
  <si>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</si>
  <si>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科技条件与服务</t>
  </si>
  <si>
    <t xml:space="preserve">      其他科技条件与服务支出</t>
  </si>
  <si>
    <t xml:space="preserve">    科学技术普及</t>
  </si>
  <si>
    <t xml:space="preserve">      机构运行</t>
  </si>
  <si>
    <t xml:space="preserve">      科普活动</t>
  </si>
  <si>
    <t xml:space="preserve">      青少年科技活动</t>
  </si>
  <si>
    <t xml:space="preserve">      其他科学技术普及支出</t>
  </si>
  <si>
    <t xml:space="preserve">    其他科学技术支出</t>
  </si>
  <si>
    <t xml:space="preserve">      科技奖励</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</si>
  <si>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</si>
  <si>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</si>
  <si>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</si>
  <si>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</si>
  <si>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</si>
  <si>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</si>
  <si>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</si>
  <si>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</si>
  <si>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文化和旅游市场管理</t>
  </si>
  <si>
    <t xml:space="preserve">      旅游宣传</t>
  </si>
  <si>
    <t xml:space="preserve">      其他文化和旅游支出</t>
  </si>
  <si>
    <t xml:space="preserve">    文物</t>
  </si>
  <si>
    <t xml:space="preserve">      博物馆</t>
  </si>
  <si>
    <t xml:space="preserve">      其他文物支出</t>
  </si>
  <si>
    <t xml:space="preserve">    体育</t>
  </si>
  <si>
    <t xml:space="preserve">      群众体育</t>
  </si>
  <si>
    <t xml:space="preserve">      其他体育支出</t>
  </si>
  <si>
    <t xml:space="preserve">    广播电视</t>
  </si>
  <si>
    <t xml:space="preserve">      广播电视事务</t>
  </si>
  <si>
    <t xml:space="preserve">      其他广播电视支出</t>
  </si>
  <si>
    <t xml:space="preserve">    其他文化旅游体育与传媒支出</t>
  </si>
  <si>
    <t xml:space="preserve">      其他文化旅游体育与传媒支出</t>
  </si>
  <si>
    <t xml:space="preserve">  社会保障和就业支出</t>
  </si>
  <si>
    <t xml:space="preserve">    人力资源和社会保障管理事务</t>
  </si>
  <si>
    <t xml:space="preserve">      劳动保障监察</t>
  </si>
  <si>
    <t xml:space="preserve">      就业管理事务</t>
  </si>
  <si>
    <t xml:space="preserve">      社会保险经办机构</t>
  </si>
  <si>
    <t xml:space="preserve">      其他人力资源和社会保障管理事务支出</t>
  </si>
  <si>
    <t xml:space="preserve">    民政管理事务</t>
  </si>
  <si>
    <t xml:space="preserve">      其他民政管理事务支出</t>
  </si>
  <si>
    <t xml:space="preserve">    行政事业单位养老支出</t>
  </si>
  <si>
    <t xml:space="preserve">      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</si>
  <si>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</si>
  <si>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</si>
  <si>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</si>
  <si>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</si>
  <si>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企业改革补助</t>
  </si>
  <si>
    <t xml:space="preserve">      企业关闭破产补助</t>
  </si>
  <si>
    <t xml:space="preserve">      其他企业改革发展补助</t>
  </si>
  <si>
    <t xml:space="preserve">    就业补助</t>
  </si>
  <si>
    <t xml:space="preserve">      其他就业补助支出</t>
  </si>
  <si>
    <t xml:space="preserve">    抚恤</t>
  </si>
  <si>
    <t xml:space="preserve">      死亡抚恤</t>
  </si>
  <si>
    <t xml:space="preserve">      在乡复员、退伍军人生活补助</t>
  </si>
  <si>
    <t xml:space="preserve">      优抚事业单位支出</t>
  </si>
  <si>
    <t xml:space="preserve">      义务兵优待</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</si>
  <si>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</si>
  <si>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</si>
  <si>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</si>
  <si>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</si>
  <si>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</si>
  <si>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</si>
  <si>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</si>
  <si>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</si>
  <si>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</si>
  <si>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</si>
  <si>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</si>
  <si>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</si>
  <si>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</si>
  <si>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</si>
  <si>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</si>
  <si>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</si>
  <si>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</si>
  <si>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</si>
  <si>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</si>
  <si>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</si>
  <si>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</si>
  <si>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</si>
  <si>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</si>
  <si>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</si>
  <si>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</si>
  <si>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</si>
  <si>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</si>
  <si>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</si>
  <si>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</si>
  <si>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</si>
  <si>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</si>
  <si>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</si>
  <si>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</si>
  <si>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</si>
  <si>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</si>
  <si>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</si>
  <si>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</si>
  <si>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</si>
  <si>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财政对工伤保险基金的补助</t>
  </si>
  <si>
    <t xml:space="preserve">      其他财政对社会保险基金的补助</t>
  </si>
  <si>
    <t xml:space="preserve">    退役军人管理事务</t>
  </si>
  <si>
    <t xml:space="preserve">    财政代缴社会保险费支出</t>
  </si>
  <si>
    <t xml:space="preserve">      财政代缴城乡居民基本养老保险费支出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</si>
  <si>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</si>
  <si>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</si>
  <si>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</si>
  <si>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</si>
  <si>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</si>
  <si>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</si>
  <si>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中医(民族)医院</t>
  </si>
  <si>
    <t xml:space="preserve">      其他公立医院支出</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</si>
  <si>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</si>
  <si>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</si>
  <si>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</si>
  <si>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</si>
  <si>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</si>
  <si>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</si>
  <si>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</si>
  <si>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</si>
  <si>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</si>
  <si>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</si>
  <si>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</si>
  <si>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</si>
  <si>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</si>
  <si>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</si>
  <si>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</si>
  <si>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</si>
  <si>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</si>
  <si>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</si>
  <si>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</si>
  <si>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其他行政事业单位医疗支出</t>
  </si>
  <si>
    <t xml:space="preserve">    财政对基本医疗保险基金的补助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</si>
  <si>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</si>
  <si>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</si>
  <si>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</si>
  <si>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</si>
  <si>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</si>
  <si>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</si>
  <si>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</si>
  <si>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</si>
  <si>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</si>
  <si>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</si>
  <si>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其他医疗保障管理事务支出</t>
  </si>
  <si>
    <t xml:space="preserve">    其他卫生健康支出</t>
  </si>
  <si>
    <t xml:space="preserve">      其他卫生健康支出</t>
  </si>
  <si>
    <t xml:space="preserve">  节能环保支出</t>
  </si>
  <si>
    <t xml:space="preserve">    环境保护管理事务</t>
  </si>
  <si>
    <t xml:space="preserve">      其他环境保护管理事务支出</t>
  </si>
  <si>
    <t xml:space="preserve">    污染防治</t>
  </si>
  <si>
    <t xml:space="preserve">      水体</t>
  </si>
  <si>
    <t xml:space="preserve">      固体废弃物与化学品</t>
  </si>
  <si>
    <t xml:space="preserve">      其他污染防治支出</t>
  </si>
  <si>
    <t xml:space="preserve">    自然生态保护</t>
  </si>
  <si>
    <t xml:space="preserve">      生态保护</t>
  </si>
  <si>
    <t xml:space="preserve">      农村环境保护</t>
  </si>
  <si>
    <t xml:space="preserve">      其他自然生态保护支出</t>
  </si>
  <si>
    <t xml:space="preserve">    天然林保护</t>
  </si>
  <si>
    <t xml:space="preserve">      森林管护</t>
  </si>
  <si>
    <t xml:space="preserve">      停伐补助</t>
  </si>
  <si>
    <t xml:space="preserve">    能源节约利用</t>
  </si>
  <si>
    <t xml:space="preserve">      能源节约利用</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</si>
  <si>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</si>
  <si>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</si>
  <si>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</si>
  <si>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</si>
  <si>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</si>
  <si>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</si>
  <si>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</si>
  <si>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</si>
  <si>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t>
  </si>
  <si>
    <t xml:space="preserve">      城乡社区规划与管理</t>
  </si>
  <si>
    <t xml:space="preserve">    城乡社区公共设施</t>
  </si>
  <si>
    <t xml:space="preserve">      其他城乡社区公共设施支出</t>
  </si>
  <si>
    <t xml:space="preserve">    城乡社区环境卫生</t>
  </si>
  <si>
    <t xml:space="preserve">      城乡社区环境卫生</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</si>
  <si>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</si>
  <si>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</si>
  <si>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</si>
  <si>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</si>
  <si>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</si>
  <si>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</si>
  <si>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</si>
  <si>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防灾救灾</t>
  </si>
  <si>
    <t xml:space="preserve">      农业结构调整补贴</t>
  </si>
  <si>
    <t xml:space="preserve">      农业生产发展</t>
  </si>
  <si>
    <t xml:space="preserve">      农村合作经济</t>
  </si>
  <si>
    <t xml:space="preserve">      农村社会事业</t>
  </si>
  <si>
    <t xml:space="preserve">      农业资源保护修复与利用</t>
  </si>
  <si>
    <t xml:space="preserve">      农村道路建设</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</si>
  <si>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</si>
  <si>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</si>
  <si>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</si>
  <si>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</si>
  <si>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</si>
  <si>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</si>
  <si>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森林生态效益补偿</t>
  </si>
  <si>
    <t xml:space="preserve">      动植物保护</t>
  </si>
  <si>
    <t xml:space="preserve">      执法与监督</t>
  </si>
  <si>
    <t xml:space="preserve">      产业化管理</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</si>
  <si>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</si>
  <si>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</si>
  <si>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</si>
  <si>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</si>
  <si>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</si>
  <si>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</si>
  <si>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</si>
  <si>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水文测报</t>
  </si>
  <si>
    <t xml:space="preserve">      防汛</t>
  </si>
  <si>
    <t xml:space="preserve">      农村水利</t>
  </si>
  <si>
    <t xml:space="preserve">      江河湖库水系综合整治</t>
  </si>
  <si>
    <t xml:space="preserve">      大中型水库移民后期扶持专项支出</t>
  </si>
  <si>
    <t xml:space="preserve">      其他水利支出</t>
  </si>
  <si>
    <t xml:space="preserve">    扶贫</t>
  </si>
  <si>
    <t xml:space="preserve">      农村基础设施建设</t>
  </si>
  <si>
    <t xml:space="preserve">      扶贫贷款奖补和贴息</t>
  </si>
  <si>
    <t xml:space="preserve">      扶贫事业机构</t>
  </si>
  <si>
    <t xml:space="preserve">      其他扶贫支出</t>
  </si>
  <si>
    <t xml:space="preserve">    农村综合改革</t>
  </si>
  <si>
    <t xml:space="preserve">      对村级公益事业建设的补助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</si>
  <si>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</si>
  <si>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</si>
  <si>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</si>
  <si>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</si>
  <si>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</si>
  <si>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</si>
  <si>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</si>
  <si>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t>
  </si>
  <si>
    <t xml:space="preserve">      其他普惠金融发展支出</t>
  </si>
  <si>
    <t xml:space="preserve">    目标价格补贴</t>
  </si>
  <si>
    <t xml:space="preserve">      其他目标价格补贴</t>
  </si>
  <si>
    <t xml:space="preserve">    其他农林水支出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</si>
  <si>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</si>
  <si>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</si>
  <si>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</si>
  <si>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</si>
  <si>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</si>
  <si>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</si>
  <si>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</si>
  <si>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</si>
  <si>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其他公路水路运输支出</t>
  </si>
  <si>
    <t xml:space="preserve">    成品油价格改革对交通运输的补贴</t>
  </si>
  <si>
    <t xml:space="preserve">      成品油价格改革补贴其他支出</t>
  </si>
  <si>
    <t xml:space="preserve">    车辆购置税支出</t>
  </si>
  <si>
    <t xml:space="preserve">      车辆购置税用于公路等基础设施建设支出</t>
  </si>
  <si>
    <t xml:space="preserve">    其他交通运输支出</t>
  </si>
  <si>
    <t xml:space="preserve">      公共交通运营补助</t>
  </si>
  <si>
    <t xml:space="preserve">      其他交通运输支出</t>
  </si>
  <si>
    <t xml:space="preserve">  资源勘探工业信息等支出</t>
  </si>
  <si>
    <t xml:space="preserve">    制造业</t>
  </si>
  <si>
    <t xml:space="preserve">      其他制造业支出</t>
  </si>
  <si>
    <t xml:space="preserve">    工业和信息产业监管</t>
  </si>
  <si>
    <t xml:space="preserve">      其他工业和信息产业监管支出</t>
  </si>
  <si>
    <t xml:space="preserve">    支持中小企业发展和管理支出</t>
  </si>
  <si>
    <t xml:space="preserve">      中小企业发展专项</t>
  </si>
  <si>
    <t xml:space="preserve">    其他资源勘探工业信息等支出</t>
  </si>
  <si>
    <t xml:space="preserve">      其他资源勘探工业信息等支出</t>
  </si>
  <si>
    <t xml:space="preserve">  商业服务业等支出</t>
  </si>
  <si>
    <t xml:space="preserve">    商业流通事务</t>
  </si>
  <si>
    <t xml:space="preserve">      其他商业流通事务支出</t>
  </si>
  <si>
    <t xml:space="preserve">  金融支出</t>
  </si>
  <si>
    <t xml:space="preserve">    金融部门监管支出</t>
  </si>
  <si>
    <t xml:space="preserve">      金融部门其他监管支出</t>
  </si>
  <si>
    <t xml:space="preserve">    金融发展支出</t>
  </si>
  <si>
    <t xml:space="preserve">      其他金融发展支出</t>
  </si>
  <si>
    <t xml:space="preserve">  自然资源海洋气象等支出</t>
  </si>
  <si>
    <t xml:space="preserve">    自然资源事务</t>
  </si>
  <si>
    <t xml:space="preserve">      自然资源规划及管理</t>
  </si>
  <si>
    <t xml:space="preserve">      其他自然资源事务支出</t>
  </si>
  <si>
    <t xml:space="preserve">    气象事务</t>
  </si>
  <si>
    <t xml:space="preserve">      气象事业机构</t>
  </si>
  <si>
    <t xml:space="preserve">      气象服务</t>
  </si>
  <si>
    <t xml:space="preserve">      气象装备保障维护</t>
  </si>
  <si>
    <t xml:space="preserve">      气象基础设施建设与维修</t>
  </si>
  <si>
    <t xml:space="preserve">      其他气象事务支出</t>
  </si>
  <si>
    <t xml:space="preserve">  住房保障支出</t>
  </si>
  <si>
    <t xml:space="preserve">    保障性安居工程支出</t>
  </si>
  <si>
    <t xml:space="preserve">      棚户区改造</t>
  </si>
  <si>
    <t xml:space="preserve">      农村危房改造</t>
  </si>
  <si>
    <t xml:space="preserve">      老旧小区改造</t>
  </si>
  <si>
    <t xml:space="preserve">      其他保障性安居工程支出</t>
  </si>
  <si>
    <t xml:space="preserve">    住房改革支出</t>
  </si>
  <si>
    <t xml:space="preserve">      住房公积金</t>
  </si>
  <si>
    <t xml:space="preserve">    城乡社区住宅</t>
  </si>
  <si>
    <t xml:space="preserve">      其他城乡社区住宅支出</t>
  </si>
  <si>
    <t xml:space="preserve">  粮油物资储备支出</t>
  </si>
  <si>
    <t xml:space="preserve">    粮油物资事务</t>
  </si>
  <si>
    <t xml:space="preserve">      其他粮油物资事务支出</t>
  </si>
  <si>
    <t xml:space="preserve">    粮油储备</t>
  </si>
  <si>
    <t xml:space="preserve">      储备粮油补贴</t>
  </si>
  <si>
    <t xml:space="preserve">  灾害防治及应急管理支出</t>
  </si>
  <si>
    <t xml:space="preserve">    应急管理事务</t>
  </si>
  <si>
    <t xml:space="preserve">      应急救援</t>
  </si>
  <si>
    <t xml:space="preserve">      其他应急管理支出</t>
  </si>
  <si>
    <t xml:space="preserve">    消防事务</t>
  </si>
  <si>
    <t xml:space="preserve">      其他消防事务支出</t>
  </si>
  <si>
    <t xml:space="preserve">    森林消防事务</t>
  </si>
  <si>
    <t xml:space="preserve">      森林消防应急救援</t>
  </si>
  <si>
    <t xml:space="preserve">      其他森林消防事务支出</t>
  </si>
  <si>
    <t xml:space="preserve">    自然灾害防治</t>
  </si>
  <si>
    <t xml:space="preserve">      地质灾害防治</t>
  </si>
  <si>
    <t xml:space="preserve">      森林草原防灾减灾</t>
  </si>
  <si>
    <t xml:space="preserve">    自然灾害救灾及恢复重建支出</t>
  </si>
  <si>
    <t xml:space="preserve">      自然灾害救灾补助</t>
  </si>
  <si>
    <t xml:space="preserve">    其他灾害防治及应急管理支出</t>
  </si>
  <si>
    <t xml:space="preserve">      其他灾害防治及应急管理支出</t>
  </si>
  <si>
    <t xml:space="preserve">  预备费</t>
  </si>
  <si>
    <t xml:space="preserve">  债务付息支出</t>
  </si>
  <si>
    <t xml:space="preserve">    地方政府一般债务付息支出</t>
  </si>
  <si>
    <t xml:space="preserve">      地方政府一般债券付息支出</t>
  </si>
  <si>
    <t>表4</t>
  </si>
  <si>
    <r>
      <rPr>
        <b/>
        <sz val="16"/>
        <rFont val="Times New Roman"/>
        <charset val="134"/>
      </rPr>
      <t>2022</t>
    </r>
    <r>
      <rPr>
        <b/>
        <sz val="16"/>
        <rFont val="宋体"/>
        <charset val="134"/>
      </rPr>
      <t>年一般公共预算本级基本支出预算表</t>
    </r>
  </si>
  <si>
    <t>上年执行数</t>
  </si>
  <si>
    <t>预算数为上年执行数的%</t>
  </si>
  <si>
    <t>合计</t>
  </si>
  <si>
    <t>501</t>
  </si>
  <si>
    <t>机关工资福利支出</t>
  </si>
  <si>
    <t>50101</t>
  </si>
  <si>
    <t xml:space="preserve">    工资奖金津补贴</t>
  </si>
  <si>
    <t>50102</t>
  </si>
  <si>
    <t xml:space="preserve">    社会保障缴费</t>
  </si>
  <si>
    <t>50103</t>
  </si>
  <si>
    <t xml:space="preserve">    住房公积金</t>
  </si>
  <si>
    <t>50199</t>
  </si>
  <si>
    <r>
      <rPr>
        <sz val="12"/>
        <rFont val="宋体"/>
        <charset val="134"/>
      </rPr>
      <t xml:space="preserve"> </t>
    </r>
    <r>
      <rPr>
        <sz val="12"/>
        <rFont val="宋体"/>
        <charset val="134"/>
      </rPr>
      <t xml:space="preserve">   其他工资福利支出</t>
    </r>
  </si>
  <si>
    <t>502</t>
  </si>
  <si>
    <t>机关商品和服务支出</t>
  </si>
  <si>
    <t>50201</t>
  </si>
  <si>
    <t xml:space="preserve">    办公经费</t>
  </si>
  <si>
    <t>50202</t>
  </si>
  <si>
    <t xml:space="preserve">    会议费</t>
  </si>
  <si>
    <t>50203</t>
  </si>
  <si>
    <r>
      <rPr>
        <sz val="12"/>
        <rFont val="宋体"/>
        <charset val="134"/>
      </rPr>
      <t xml:space="preserve"> </t>
    </r>
    <r>
      <rPr>
        <sz val="12"/>
        <rFont val="宋体"/>
        <charset val="134"/>
      </rPr>
      <t xml:space="preserve">   培训费</t>
    </r>
  </si>
  <si>
    <t>50204</t>
  </si>
  <si>
    <t xml:space="preserve">    专用材料购置费</t>
  </si>
  <si>
    <t>50205</t>
  </si>
  <si>
    <r>
      <rPr>
        <sz val="12"/>
        <rFont val="宋体"/>
        <charset val="134"/>
      </rPr>
      <t xml:space="preserve"> </t>
    </r>
    <r>
      <rPr>
        <sz val="12"/>
        <rFont val="宋体"/>
        <charset val="134"/>
      </rPr>
      <t xml:space="preserve">   委托业务费</t>
    </r>
  </si>
  <si>
    <t>50206</t>
  </si>
  <si>
    <r>
      <rPr>
        <sz val="12"/>
        <rFont val="宋体"/>
        <charset val="134"/>
      </rPr>
      <t xml:space="preserve"> </t>
    </r>
    <r>
      <rPr>
        <sz val="12"/>
        <rFont val="宋体"/>
        <charset val="134"/>
      </rPr>
      <t xml:space="preserve">   公务接待费</t>
    </r>
  </si>
  <si>
    <t>50207</t>
  </si>
  <si>
    <t xml:space="preserve">    因公出国（境）费用</t>
  </si>
  <si>
    <t>50208</t>
  </si>
  <si>
    <r>
      <rPr>
        <sz val="12"/>
        <rFont val="宋体"/>
        <charset val="134"/>
      </rPr>
      <t xml:space="preserve"> </t>
    </r>
    <r>
      <rPr>
        <sz val="12"/>
        <rFont val="宋体"/>
        <charset val="134"/>
      </rPr>
      <t xml:space="preserve">   公务用车运行维护费</t>
    </r>
  </si>
  <si>
    <t>50209</t>
  </si>
  <si>
    <t xml:space="preserve">    维修（护）费</t>
  </si>
  <si>
    <t>50299</t>
  </si>
  <si>
    <r>
      <rPr>
        <sz val="12"/>
        <rFont val="宋体"/>
        <charset val="134"/>
      </rPr>
      <t xml:space="preserve"> </t>
    </r>
    <r>
      <rPr>
        <sz val="12"/>
        <rFont val="宋体"/>
        <charset val="134"/>
      </rPr>
      <t xml:space="preserve">   其他商品服务支出</t>
    </r>
  </si>
  <si>
    <t>对事业单位经常性补助</t>
  </si>
  <si>
    <t xml:space="preserve">    工资福利支出</t>
  </si>
  <si>
    <t xml:space="preserve">    商品和服务支出</t>
  </si>
  <si>
    <t xml:space="preserve">    其他对事业单位补助</t>
  </si>
  <si>
    <t>509</t>
  </si>
  <si>
    <t>对个人和家庭的补助</t>
  </si>
  <si>
    <t>50901</t>
  </si>
  <si>
    <t xml:space="preserve">    社会福利和救助</t>
  </si>
  <si>
    <t>50902</t>
  </si>
  <si>
    <t>　　助学金</t>
  </si>
  <si>
    <t>50903</t>
  </si>
  <si>
    <t xml:space="preserve">    个人农业生产补贴</t>
  </si>
  <si>
    <t>50905</t>
  </si>
  <si>
    <t xml:space="preserve">    离退休费</t>
  </si>
  <si>
    <t>50999</t>
  </si>
  <si>
    <r>
      <rPr>
        <sz val="12"/>
        <rFont val="宋体"/>
        <charset val="134"/>
      </rPr>
      <t xml:space="preserve"> </t>
    </r>
    <r>
      <rPr>
        <sz val="12"/>
        <rFont val="宋体"/>
        <charset val="134"/>
      </rPr>
      <t xml:space="preserve">   </t>
    </r>
    <r>
      <rPr>
        <sz val="12"/>
        <rFont val="宋体"/>
        <charset val="134"/>
      </rPr>
      <t>其他对个人和家庭的补助支出</t>
    </r>
  </si>
  <si>
    <t>表5</t>
  </si>
  <si>
    <r>
      <rPr>
        <b/>
        <sz val="16"/>
        <rFont val="宋体"/>
        <charset val="134"/>
      </rPr>
      <t>道县</t>
    </r>
    <r>
      <rPr>
        <b/>
        <sz val="16"/>
        <rFont val="Times New Roman"/>
        <charset val="134"/>
      </rPr>
      <t>2022</t>
    </r>
    <r>
      <rPr>
        <b/>
        <sz val="16"/>
        <rFont val="宋体"/>
        <charset val="134"/>
      </rPr>
      <t>年一般公共预算对下税收返还和转移支付预算分项目表</t>
    </r>
    <r>
      <rPr>
        <b/>
        <sz val="16"/>
        <rFont val="Times New Roman"/>
        <charset val="134"/>
      </rPr>
      <t xml:space="preserve">                                                               </t>
    </r>
  </si>
  <si>
    <t>单位:万元</t>
  </si>
  <si>
    <t>项          目</t>
  </si>
  <si>
    <t xml:space="preserve"> （一）返还性收入</t>
  </si>
  <si>
    <t xml:space="preserve"> 增值税和消费税基数返还</t>
  </si>
  <si>
    <t xml:space="preserve"> 营改增体制调整税收返还</t>
  </si>
  <si>
    <t xml:space="preserve"> 所得税及土地使用税转移支付</t>
  </si>
  <si>
    <t xml:space="preserve"> 公路交通燃油税改革转移支付</t>
  </si>
  <si>
    <t xml:space="preserve"> 新财政体制省补助</t>
  </si>
  <si>
    <t xml:space="preserve"> （二）一般性转移支付收入</t>
  </si>
  <si>
    <t xml:space="preserve"> 原体制补助</t>
  </si>
  <si>
    <t xml:space="preserve"> 均衡性转移支付补助收入</t>
  </si>
  <si>
    <t xml:space="preserve"> 革命老区转移支付</t>
  </si>
  <si>
    <t xml:space="preserve"> 贫困地区转移支付收入</t>
  </si>
  <si>
    <t xml:space="preserve"> 县级基本财力保障补助</t>
  </si>
  <si>
    <t xml:space="preserve"> 结算补助收入</t>
  </si>
  <si>
    <t xml:space="preserve"> 企事业单位划转及固定数额补助</t>
  </si>
  <si>
    <t xml:space="preserve"> 产粮（油）大县奖励资金收入</t>
  </si>
  <si>
    <t xml:space="preserve"> 国家重点生态功能区转移支付</t>
  </si>
  <si>
    <t xml:space="preserve"> 其他一般性转移支付收入</t>
  </si>
  <si>
    <t xml:space="preserve"> 上级提前下达需列支的一般转移支付</t>
  </si>
  <si>
    <t xml:space="preserve"> （三）专项转移支付</t>
  </si>
  <si>
    <t>注：县级政府没有对下分配税收返还和转移支付的职能，因此对下税收返还和转移支付预算分地项目表为空表</t>
  </si>
  <si>
    <t>表6</t>
  </si>
  <si>
    <t xml:space="preserve">道县2022年一般公共预算对下税收返还和转移支付预算分地区表
                                                               </t>
  </si>
  <si>
    <t>地区</t>
  </si>
  <si>
    <t>税收返还</t>
  </si>
  <si>
    <r>
      <rPr>
        <sz val="12"/>
        <rFont val="宋体"/>
        <charset val="134"/>
      </rPr>
      <t xml:space="preserve">      道县</t>
    </r>
    <r>
      <rPr>
        <sz val="12"/>
        <rFont val="Times New Roman"/>
        <charset val="134"/>
      </rPr>
      <t xml:space="preserve">                           </t>
    </r>
  </si>
  <si>
    <t>注：县级政府没有对下分配税收返还和转移支付的职能，因此对下税收返还和转移支付预算分地区表为空表</t>
  </si>
  <si>
    <t>表7</t>
  </si>
  <si>
    <t xml:space="preserve">道县2022年一般公共预算税收返还和转移支付预算表                                                               </t>
  </si>
  <si>
    <r>
      <rPr>
        <sz val="12"/>
        <rFont val="宋体"/>
        <charset val="134"/>
      </rPr>
      <t>上年执行数</t>
    </r>
  </si>
  <si>
    <r>
      <rPr>
        <sz val="12"/>
        <rFont val="宋体"/>
        <charset val="134"/>
      </rPr>
      <t>预算数为上年执行数的</t>
    </r>
    <r>
      <rPr>
        <sz val="12"/>
        <rFont val="Times New Roman"/>
        <charset val="134"/>
      </rPr>
      <t>%</t>
    </r>
  </si>
  <si>
    <r>
      <rPr>
        <sz val="12"/>
        <rFont val="Times New Roman"/>
        <charset val="134"/>
      </rPr>
      <t xml:space="preserve">      </t>
    </r>
    <r>
      <rPr>
        <sz val="12"/>
        <rFont val="宋体"/>
        <charset val="134"/>
      </rPr>
      <t>土地使用税转移支付补助</t>
    </r>
  </si>
  <si>
    <r>
      <rPr>
        <sz val="12"/>
        <rFont val="Times New Roman"/>
        <charset val="134"/>
      </rPr>
      <t xml:space="preserve">      </t>
    </r>
    <r>
      <rPr>
        <sz val="12"/>
        <rFont val="宋体"/>
        <charset val="134"/>
      </rPr>
      <t>资源枯竭城市转移支付</t>
    </r>
  </si>
  <si>
    <r>
      <rPr>
        <sz val="12"/>
        <rFont val="Times New Roman"/>
        <charset val="134"/>
      </rPr>
      <t xml:space="preserve">      </t>
    </r>
    <r>
      <rPr>
        <sz val="12"/>
        <rFont val="宋体"/>
        <charset val="134"/>
      </rPr>
      <t>固定数额补助收入</t>
    </r>
  </si>
  <si>
    <r>
      <rPr>
        <sz val="11"/>
        <rFont val="Times New Roman"/>
        <charset val="134"/>
      </rPr>
      <t xml:space="preserve">      </t>
    </r>
    <r>
      <rPr>
        <sz val="11"/>
        <rFont val="宋体"/>
        <charset val="134"/>
      </rPr>
      <t>一般公共服务</t>
    </r>
  </si>
  <si>
    <r>
      <rPr>
        <sz val="11"/>
        <rFont val="Times New Roman"/>
        <charset val="134"/>
      </rPr>
      <t xml:space="preserve">      </t>
    </r>
    <r>
      <rPr>
        <sz val="11"/>
        <rFont val="宋体"/>
        <charset val="134"/>
      </rPr>
      <t>公共安全</t>
    </r>
  </si>
  <si>
    <r>
      <rPr>
        <sz val="11"/>
        <rFont val="Times New Roman"/>
        <charset val="134"/>
      </rPr>
      <t xml:space="preserve">      </t>
    </r>
    <r>
      <rPr>
        <sz val="11"/>
        <rFont val="宋体"/>
        <charset val="134"/>
      </rPr>
      <t>教育</t>
    </r>
  </si>
  <si>
    <r>
      <rPr>
        <sz val="11"/>
        <rFont val="Times New Roman"/>
        <charset val="134"/>
      </rPr>
      <t xml:space="preserve">      </t>
    </r>
    <r>
      <rPr>
        <sz val="11"/>
        <rFont val="宋体"/>
        <charset val="134"/>
      </rPr>
      <t>科学技术</t>
    </r>
  </si>
  <si>
    <r>
      <rPr>
        <sz val="11"/>
        <rFont val="Times New Roman"/>
        <charset val="134"/>
      </rPr>
      <t xml:space="preserve">      </t>
    </r>
    <r>
      <rPr>
        <sz val="11"/>
        <rFont val="宋体"/>
        <charset val="134"/>
      </rPr>
      <t>文化旅游体育与传媒</t>
    </r>
  </si>
  <si>
    <r>
      <rPr>
        <sz val="11"/>
        <rFont val="Times New Roman"/>
        <charset val="134"/>
      </rPr>
      <t xml:space="preserve">      </t>
    </r>
    <r>
      <rPr>
        <sz val="11"/>
        <rFont val="宋体"/>
        <charset val="134"/>
      </rPr>
      <t>社会保障和就业</t>
    </r>
  </si>
  <si>
    <r>
      <rPr>
        <sz val="11"/>
        <rFont val="Times New Roman"/>
        <charset val="134"/>
      </rPr>
      <t xml:space="preserve">      </t>
    </r>
    <r>
      <rPr>
        <sz val="11"/>
        <rFont val="宋体"/>
        <charset val="134"/>
      </rPr>
      <t>卫生健康</t>
    </r>
  </si>
  <si>
    <r>
      <rPr>
        <sz val="11"/>
        <rFont val="Times New Roman"/>
        <charset val="134"/>
      </rPr>
      <t xml:space="preserve">      </t>
    </r>
    <r>
      <rPr>
        <sz val="11"/>
        <rFont val="宋体"/>
        <charset val="134"/>
      </rPr>
      <t>节能环保</t>
    </r>
  </si>
  <si>
    <t xml:space="preserve">   城乡社区</t>
  </si>
  <si>
    <r>
      <rPr>
        <sz val="11"/>
        <rFont val="Times New Roman"/>
        <charset val="134"/>
      </rPr>
      <t xml:space="preserve">      </t>
    </r>
    <r>
      <rPr>
        <sz val="11"/>
        <rFont val="宋体"/>
        <charset val="134"/>
      </rPr>
      <t>农林水</t>
    </r>
  </si>
  <si>
    <r>
      <rPr>
        <sz val="11"/>
        <rFont val="Times New Roman"/>
        <charset val="134"/>
      </rPr>
      <t xml:space="preserve">      </t>
    </r>
    <r>
      <rPr>
        <sz val="11"/>
        <rFont val="宋体"/>
        <charset val="134"/>
      </rPr>
      <t>交通运输</t>
    </r>
  </si>
  <si>
    <t xml:space="preserve">   资源勘探工业信息等</t>
  </si>
  <si>
    <r>
      <rPr>
        <sz val="11"/>
        <rFont val="Times New Roman"/>
        <charset val="134"/>
      </rPr>
      <t xml:space="preserve">      </t>
    </r>
    <r>
      <rPr>
        <sz val="11"/>
        <rFont val="宋体"/>
        <charset val="134"/>
      </rPr>
      <t>商业服务业等</t>
    </r>
  </si>
  <si>
    <r>
      <rPr>
        <sz val="11"/>
        <rFont val="Times New Roman"/>
        <charset val="134"/>
      </rPr>
      <t xml:space="preserve">      </t>
    </r>
    <r>
      <rPr>
        <sz val="11"/>
        <rFont val="宋体"/>
        <charset val="134"/>
      </rPr>
      <t>金融</t>
    </r>
  </si>
  <si>
    <r>
      <rPr>
        <sz val="11"/>
        <rFont val="Times New Roman"/>
        <charset val="134"/>
      </rPr>
      <t xml:space="preserve">      </t>
    </r>
    <r>
      <rPr>
        <sz val="11"/>
        <rFont val="宋体"/>
        <charset val="134"/>
      </rPr>
      <t>自然资源海洋气象等</t>
    </r>
  </si>
  <si>
    <r>
      <rPr>
        <sz val="11"/>
        <rFont val="Times New Roman"/>
        <charset val="134"/>
      </rPr>
      <t xml:space="preserve">      </t>
    </r>
    <r>
      <rPr>
        <sz val="11"/>
        <rFont val="宋体"/>
        <charset val="134"/>
      </rPr>
      <t>住房保障</t>
    </r>
  </si>
  <si>
    <r>
      <rPr>
        <sz val="11"/>
        <rFont val="Times New Roman"/>
        <charset val="134"/>
      </rPr>
      <t xml:space="preserve">      </t>
    </r>
    <r>
      <rPr>
        <sz val="11"/>
        <rFont val="宋体"/>
        <charset val="134"/>
      </rPr>
      <t>粮油物资储备</t>
    </r>
  </si>
  <si>
    <r>
      <rPr>
        <sz val="11"/>
        <rFont val="Times New Roman"/>
        <charset val="134"/>
      </rPr>
      <t xml:space="preserve">      </t>
    </r>
    <r>
      <rPr>
        <sz val="11"/>
        <rFont val="宋体"/>
        <charset val="134"/>
      </rPr>
      <t>灾害防治及应急管理</t>
    </r>
  </si>
  <si>
    <r>
      <rPr>
        <sz val="11"/>
        <rFont val="Times New Roman"/>
        <charset val="134"/>
      </rPr>
      <t xml:space="preserve">      </t>
    </r>
    <r>
      <rPr>
        <sz val="11"/>
        <rFont val="宋体"/>
        <charset val="134"/>
      </rPr>
      <t>其他收入</t>
    </r>
  </si>
  <si>
    <t>表8</t>
  </si>
  <si>
    <r>
      <rPr>
        <b/>
        <sz val="16"/>
        <rFont val="Times New Roman"/>
        <charset val="134"/>
      </rPr>
      <t>2022</t>
    </r>
    <r>
      <rPr>
        <b/>
        <sz val="16"/>
        <rFont val="方正小标宋_GBK"/>
        <charset val="134"/>
      </rPr>
      <t>年政府性基金收入预算表</t>
    </r>
  </si>
  <si>
    <t>收入</t>
  </si>
  <si>
    <r>
      <rPr>
        <sz val="11"/>
        <rFont val="宋体"/>
        <charset val="134"/>
      </rPr>
      <t>一、农网还贷资金收入</t>
    </r>
  </si>
  <si>
    <r>
      <rPr>
        <sz val="11"/>
        <rFont val="宋体"/>
        <charset val="134"/>
      </rPr>
      <t>二、海南省高等级公路车辆通行附加费收入</t>
    </r>
  </si>
  <si>
    <r>
      <rPr>
        <sz val="11"/>
        <rFont val="宋体"/>
        <charset val="134"/>
      </rPr>
      <t>三、港口建设费收入</t>
    </r>
  </si>
  <si>
    <r>
      <rPr>
        <sz val="11"/>
        <color theme="1"/>
        <rFont val="宋体"/>
        <charset val="134"/>
      </rPr>
      <t>四、国家电影事业发展专项资金收入</t>
    </r>
  </si>
  <si>
    <r>
      <rPr>
        <sz val="11"/>
        <rFont val="宋体"/>
        <charset val="134"/>
      </rPr>
      <t>五、国有土地收益基金收入</t>
    </r>
  </si>
  <si>
    <r>
      <rPr>
        <sz val="11"/>
        <rFont val="宋体"/>
        <charset val="134"/>
      </rPr>
      <t>六、农业土地开发资金收入</t>
    </r>
  </si>
  <si>
    <r>
      <rPr>
        <sz val="11"/>
        <rFont val="宋体"/>
        <charset val="134"/>
      </rPr>
      <t>七、国有土地使用权出让收入</t>
    </r>
  </si>
  <si>
    <r>
      <rPr>
        <sz val="11"/>
        <rFont val="宋体"/>
        <charset val="134"/>
      </rPr>
      <t>八、大中型水库库区基金收入</t>
    </r>
  </si>
  <si>
    <r>
      <rPr>
        <sz val="11"/>
        <rFont val="宋体"/>
        <charset val="134"/>
      </rPr>
      <t>九、彩票公益金收入</t>
    </r>
  </si>
  <si>
    <r>
      <rPr>
        <sz val="11"/>
        <rFont val="宋体"/>
        <charset val="134"/>
      </rPr>
      <t>十、城市基础设施配套费收入</t>
    </r>
  </si>
  <si>
    <r>
      <rPr>
        <sz val="11"/>
        <rFont val="宋体"/>
        <charset val="134"/>
      </rPr>
      <t>十一、小型水库移民扶助基金收入</t>
    </r>
  </si>
  <si>
    <r>
      <rPr>
        <sz val="11"/>
        <rFont val="宋体"/>
        <charset val="134"/>
      </rPr>
      <t>十二、国家重大水利工程建设基金收入</t>
    </r>
  </si>
  <si>
    <r>
      <rPr>
        <sz val="11"/>
        <rFont val="宋体"/>
        <charset val="134"/>
      </rPr>
      <t>十三、车辆通行费</t>
    </r>
  </si>
  <si>
    <r>
      <rPr>
        <sz val="11"/>
        <rFont val="宋体"/>
        <charset val="134"/>
      </rPr>
      <t>十四、污水处理费收入</t>
    </r>
  </si>
  <si>
    <r>
      <rPr>
        <sz val="11"/>
        <rFont val="宋体"/>
        <charset val="134"/>
      </rPr>
      <t>十五、彩票发行机构和彩票销售机构的业务费用</t>
    </r>
  </si>
  <si>
    <r>
      <rPr>
        <sz val="11"/>
        <rFont val="宋体"/>
        <charset val="134"/>
      </rPr>
      <t>十六、其他政府性基金收入</t>
    </r>
  </si>
  <si>
    <r>
      <rPr>
        <sz val="11"/>
        <rFont val="宋体"/>
        <charset val="134"/>
      </rPr>
      <t>十七、专项债券对应项目专项收入</t>
    </r>
  </si>
  <si>
    <r>
      <rPr>
        <b/>
        <sz val="11"/>
        <rFont val="宋体"/>
        <charset val="134"/>
      </rPr>
      <t>转移性收入</t>
    </r>
  </si>
  <si>
    <r>
      <rPr>
        <sz val="11"/>
        <rFont val="Times New Roman"/>
        <charset val="134"/>
      </rPr>
      <t xml:space="preserve">    </t>
    </r>
    <r>
      <rPr>
        <sz val="11"/>
        <rFont val="宋体"/>
        <charset val="134"/>
      </rPr>
      <t>政府性基金补助收入</t>
    </r>
  </si>
  <si>
    <r>
      <rPr>
        <sz val="11"/>
        <rFont val="Times New Roman"/>
        <charset val="134"/>
      </rPr>
      <t xml:space="preserve">    </t>
    </r>
    <r>
      <rPr>
        <sz val="11"/>
        <rFont val="宋体"/>
        <charset val="134"/>
      </rPr>
      <t>政府性基金上解收入</t>
    </r>
  </si>
  <si>
    <r>
      <rPr>
        <sz val="11"/>
        <rFont val="Times New Roman"/>
        <charset val="134"/>
      </rPr>
      <t xml:space="preserve">  </t>
    </r>
    <r>
      <rPr>
        <sz val="11"/>
        <rFont val="宋体"/>
        <charset val="134"/>
      </rPr>
      <t>上年结余收入</t>
    </r>
  </si>
  <si>
    <r>
      <rPr>
        <sz val="11"/>
        <rFont val="Times New Roman"/>
        <charset val="134"/>
      </rPr>
      <t xml:space="preserve">  </t>
    </r>
    <r>
      <rPr>
        <sz val="11"/>
        <rFont val="宋体"/>
        <charset val="134"/>
      </rPr>
      <t>调入资金</t>
    </r>
  </si>
  <si>
    <r>
      <rPr>
        <sz val="11"/>
        <rFont val="Times New Roman"/>
        <charset val="134"/>
      </rPr>
      <t xml:space="preserve">    </t>
    </r>
    <r>
      <rPr>
        <sz val="11"/>
        <rFont val="宋体"/>
        <charset val="134"/>
      </rPr>
      <t>其中：地方政府性基金调入专项收入</t>
    </r>
  </si>
  <si>
    <r>
      <rPr>
        <sz val="11"/>
        <rFont val="Times New Roman"/>
        <charset val="134"/>
      </rPr>
      <t xml:space="preserve">  </t>
    </r>
    <r>
      <rPr>
        <sz val="11"/>
        <rFont val="宋体"/>
        <charset val="134"/>
      </rPr>
      <t>地方政府专项债务收入</t>
    </r>
  </si>
  <si>
    <r>
      <rPr>
        <sz val="11"/>
        <rFont val="Times New Roman"/>
        <charset val="134"/>
      </rPr>
      <t xml:space="preserve">  </t>
    </r>
    <r>
      <rPr>
        <sz val="11"/>
        <rFont val="宋体"/>
        <charset val="134"/>
      </rPr>
      <t>地方政府专项债务转贷收入</t>
    </r>
  </si>
  <si>
    <r>
      <rPr>
        <b/>
        <sz val="11"/>
        <rFont val="宋体"/>
        <charset val="134"/>
      </rPr>
      <t>收入总计</t>
    </r>
  </si>
  <si>
    <t>表9</t>
  </si>
  <si>
    <t>2022年政府性基金支出预算表</t>
  </si>
  <si>
    <t>预算数为执行数%</t>
  </si>
  <si>
    <t>一、科学技术支出</t>
  </si>
  <si>
    <t xml:space="preserve">  核电站乏燃料处理处置基金支出</t>
  </si>
  <si>
    <t>二、文化旅游体育与传媒支出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</si>
  <si>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</si>
  <si>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</si>
  <si>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</si>
  <si>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三、社会保障和就业支出</t>
  </si>
  <si>
    <r>
      <rPr>
        <sz val="11"/>
        <rFont val="Times New Roman"/>
        <charset val="134"/>
      </rPr>
      <t xml:space="preserve">    </t>
    </r>
    <r>
      <rPr>
        <sz val="11"/>
        <rFont val="宋体"/>
        <charset val="134"/>
      </rPr>
      <t>大中型水库移民后期扶持基金支出</t>
    </r>
  </si>
  <si>
    <r>
      <rPr>
        <sz val="11"/>
        <rFont val="Times New Roman"/>
        <charset val="134"/>
      </rPr>
      <t xml:space="preserve">    </t>
    </r>
    <r>
      <rPr>
        <sz val="11"/>
        <rFont val="宋体"/>
        <charset val="134"/>
      </rPr>
      <t>小型水库移民扶助基金安排的支出</t>
    </r>
  </si>
  <si>
    <r>
      <rPr>
        <sz val="11"/>
        <rFont val="Times New Roman"/>
        <charset val="134"/>
      </rPr>
      <t xml:space="preserve">    </t>
    </r>
    <r>
      <rPr>
        <sz val="11"/>
        <rFont val="宋体"/>
        <charset val="134"/>
      </rPr>
      <t>小型水库移民扶助基金对应专项债务收入安排的支出</t>
    </r>
  </si>
  <si>
    <t>四、节能环保支出</t>
  </si>
  <si>
    <r>
      <rPr>
        <sz val="11"/>
        <rFont val="Times New Roman"/>
        <charset val="134"/>
      </rPr>
      <t xml:space="preserve">    </t>
    </r>
    <r>
      <rPr>
        <sz val="11"/>
        <rFont val="宋体"/>
        <charset val="134"/>
      </rPr>
      <t>可再生能源电价附加收入安排的支出</t>
    </r>
  </si>
  <si>
    <r>
      <rPr>
        <sz val="11"/>
        <rFont val="Times New Roman"/>
        <charset val="134"/>
      </rPr>
      <t xml:space="preserve">    </t>
    </r>
    <r>
      <rPr>
        <sz val="11"/>
        <rFont val="宋体"/>
        <charset val="134"/>
      </rPr>
      <t>废弃电器电子产品处理基金支出</t>
    </r>
  </si>
  <si>
    <t>五、城乡社区支出</t>
  </si>
  <si>
    <r>
      <rPr>
        <sz val="11"/>
        <rFont val="Times New Roman"/>
        <charset val="134"/>
      </rPr>
      <t xml:space="preserve">    </t>
    </r>
    <r>
      <rPr>
        <sz val="11"/>
        <rFont val="宋体"/>
        <charset val="134"/>
      </rPr>
      <t>国有土地使用权出让收入及对应专项债务收入安排的支出</t>
    </r>
  </si>
  <si>
    <r>
      <rPr>
        <sz val="11"/>
        <rFont val="Times New Roman"/>
        <charset val="134"/>
      </rPr>
      <t xml:space="preserve">    </t>
    </r>
    <r>
      <rPr>
        <sz val="11"/>
        <rFont val="宋体"/>
        <charset val="134"/>
      </rPr>
      <t>国有土地收益基金及对应专项债务收入安排的支出</t>
    </r>
  </si>
  <si>
    <r>
      <rPr>
        <sz val="11"/>
        <rFont val="Times New Roman"/>
        <charset val="134"/>
      </rPr>
      <t xml:space="preserve">    </t>
    </r>
    <r>
      <rPr>
        <sz val="11"/>
        <rFont val="宋体"/>
        <charset val="134"/>
      </rPr>
      <t>农业土地开发资金安排的支出</t>
    </r>
  </si>
  <si>
    <r>
      <rPr>
        <sz val="11"/>
        <rFont val="Times New Roman"/>
        <charset val="134"/>
      </rPr>
      <t xml:space="preserve">    </t>
    </r>
    <r>
      <rPr>
        <sz val="11"/>
        <rFont val="宋体"/>
        <charset val="134"/>
      </rPr>
      <t>城市基础设施配套费安排的支出</t>
    </r>
  </si>
  <si>
    <r>
      <rPr>
        <sz val="11"/>
        <rFont val="Times New Roman"/>
        <charset val="134"/>
      </rPr>
      <t xml:space="preserve">    </t>
    </r>
    <r>
      <rPr>
        <sz val="11"/>
        <rFont val="宋体"/>
        <charset val="134"/>
      </rPr>
      <t>污水处理费收入安排的支出</t>
    </r>
  </si>
  <si>
    <r>
      <rPr>
        <sz val="11"/>
        <rFont val="Times New Roman"/>
        <charset val="134"/>
      </rPr>
      <t xml:space="preserve">    </t>
    </r>
    <r>
      <rPr>
        <sz val="11"/>
        <rFont val="宋体"/>
        <charset val="134"/>
      </rPr>
      <t>土地储备专项债券收入安排的支出</t>
    </r>
  </si>
  <si>
    <r>
      <rPr>
        <sz val="11"/>
        <rFont val="Times New Roman"/>
        <charset val="134"/>
      </rPr>
      <t xml:space="preserve">    </t>
    </r>
    <r>
      <rPr>
        <sz val="11"/>
        <rFont val="宋体"/>
        <charset val="134"/>
      </rPr>
      <t>棚户区改造专项债券收入安排的支出</t>
    </r>
  </si>
  <si>
    <r>
      <rPr>
        <sz val="11"/>
        <rFont val="Times New Roman"/>
        <charset val="134"/>
      </rPr>
      <t xml:space="preserve">    </t>
    </r>
    <r>
      <rPr>
        <sz val="11"/>
        <rFont val="宋体"/>
        <charset val="134"/>
      </rPr>
      <t>城市基础设施配套费对应专项债务收入安排的支出</t>
    </r>
  </si>
  <si>
    <r>
      <rPr>
        <sz val="11"/>
        <rFont val="Times New Roman"/>
        <charset val="134"/>
      </rPr>
      <t xml:space="preserve">    </t>
    </r>
    <r>
      <rPr>
        <sz val="11"/>
        <rFont val="宋体"/>
        <charset val="134"/>
      </rPr>
      <t>污水处理费对应专项债务收入安排的支出</t>
    </r>
  </si>
  <si>
    <t>六、农林水支出</t>
  </si>
  <si>
    <r>
      <rPr>
        <sz val="11"/>
        <rFont val="Times New Roman"/>
        <charset val="134"/>
      </rPr>
      <t xml:space="preserve">    </t>
    </r>
    <r>
      <rPr>
        <sz val="11"/>
        <rFont val="宋体"/>
        <charset val="134"/>
      </rPr>
      <t>大中型水库库区基金安排的支出</t>
    </r>
  </si>
  <si>
    <r>
      <rPr>
        <sz val="11"/>
        <rFont val="Times New Roman"/>
        <charset val="134"/>
      </rPr>
      <t xml:space="preserve">    </t>
    </r>
    <r>
      <rPr>
        <sz val="11"/>
        <rFont val="宋体"/>
        <charset val="134"/>
      </rPr>
      <t>三峡水库库区基金支出</t>
    </r>
  </si>
  <si>
    <r>
      <rPr>
        <sz val="11"/>
        <rFont val="Times New Roman"/>
        <charset val="134"/>
      </rPr>
      <t xml:space="preserve">    </t>
    </r>
    <r>
      <rPr>
        <sz val="11"/>
        <rFont val="宋体"/>
        <charset val="134"/>
      </rPr>
      <t>国家重大水利工程建设基金安排的支出</t>
    </r>
  </si>
  <si>
    <r>
      <rPr>
        <sz val="11"/>
        <rFont val="Times New Roman"/>
        <charset val="134"/>
      </rPr>
      <t xml:space="preserve">    </t>
    </r>
    <r>
      <rPr>
        <sz val="11"/>
        <rFont val="宋体"/>
        <charset val="134"/>
      </rPr>
      <t>大中型水库库区基金对应专项债务收入安排的支出</t>
    </r>
  </si>
  <si>
    <r>
      <rPr>
        <sz val="11"/>
        <rFont val="Times New Roman"/>
        <charset val="134"/>
      </rPr>
      <t xml:space="preserve">    </t>
    </r>
    <r>
      <rPr>
        <sz val="11"/>
        <rFont val="宋体"/>
        <charset val="134"/>
      </rPr>
      <t>国家重大水利工程建设基金对应专项债务收入安排的支出</t>
    </r>
  </si>
  <si>
    <t>六、交通运输支出</t>
  </si>
  <si>
    <r>
      <rPr>
        <sz val="11"/>
        <rFont val="Times New Roman"/>
        <charset val="134"/>
      </rPr>
      <t xml:space="preserve">    </t>
    </r>
    <r>
      <rPr>
        <sz val="11"/>
        <rFont val="宋体"/>
        <charset val="134"/>
      </rPr>
      <t>海南省高等级公路车辆通行附加费安排的支出</t>
    </r>
  </si>
  <si>
    <r>
      <rPr>
        <sz val="11"/>
        <rFont val="Times New Roman"/>
        <charset val="134"/>
      </rPr>
      <t xml:space="preserve">    </t>
    </r>
    <r>
      <rPr>
        <sz val="11"/>
        <rFont val="宋体"/>
        <charset val="134"/>
      </rPr>
      <t>车辆通行费安排的支出</t>
    </r>
  </si>
  <si>
    <r>
      <rPr>
        <sz val="11"/>
        <rFont val="Times New Roman"/>
        <charset val="134"/>
      </rPr>
      <t xml:space="preserve">    </t>
    </r>
    <r>
      <rPr>
        <sz val="11"/>
        <rFont val="宋体"/>
        <charset val="134"/>
      </rPr>
      <t>港口建设费安排的支出</t>
    </r>
  </si>
  <si>
    <r>
      <rPr>
        <sz val="11"/>
        <rFont val="Times New Roman"/>
        <charset val="134"/>
      </rPr>
      <t xml:space="preserve">    </t>
    </r>
    <r>
      <rPr>
        <sz val="11"/>
        <rFont val="宋体"/>
        <charset val="134"/>
      </rPr>
      <t>铁路建设基金支出</t>
    </r>
  </si>
  <si>
    <r>
      <rPr>
        <sz val="11"/>
        <rFont val="Times New Roman"/>
        <charset val="134"/>
      </rPr>
      <t xml:space="preserve">    </t>
    </r>
    <r>
      <rPr>
        <sz val="11"/>
        <rFont val="宋体"/>
        <charset val="134"/>
      </rPr>
      <t>船舶油污损害赔偿基金支出</t>
    </r>
  </si>
  <si>
    <r>
      <rPr>
        <sz val="11"/>
        <rFont val="Times New Roman"/>
        <charset val="134"/>
      </rPr>
      <t xml:space="preserve">    </t>
    </r>
    <r>
      <rPr>
        <sz val="11"/>
        <rFont val="宋体"/>
        <charset val="134"/>
      </rPr>
      <t>民航发展基金支出</t>
    </r>
  </si>
  <si>
    <r>
      <rPr>
        <sz val="11"/>
        <rFont val="Times New Roman"/>
        <charset val="134"/>
      </rPr>
      <t xml:space="preserve">    </t>
    </r>
    <r>
      <rPr>
        <sz val="11"/>
        <rFont val="宋体"/>
        <charset val="134"/>
      </rPr>
      <t>海南省高等级公路车辆通行附加费对应专项债务收入安排的支出</t>
    </r>
  </si>
  <si>
    <r>
      <rPr>
        <sz val="11"/>
        <rFont val="Times New Roman"/>
        <charset val="134"/>
      </rPr>
      <t xml:space="preserve">    </t>
    </r>
    <r>
      <rPr>
        <sz val="11"/>
        <rFont val="宋体"/>
        <charset val="134"/>
      </rPr>
      <t>政府收费公路专项债券收入安排的支出</t>
    </r>
  </si>
  <si>
    <r>
      <rPr>
        <sz val="11"/>
        <rFont val="Times New Roman"/>
        <charset val="134"/>
      </rPr>
      <t xml:space="preserve">    </t>
    </r>
    <r>
      <rPr>
        <sz val="11"/>
        <rFont val="宋体"/>
        <charset val="134"/>
      </rPr>
      <t>车辆通行费对应专项债务收入安排的支出</t>
    </r>
  </si>
  <si>
    <r>
      <rPr>
        <sz val="11"/>
        <rFont val="Times New Roman"/>
        <charset val="134"/>
      </rPr>
      <t xml:space="preserve">    </t>
    </r>
    <r>
      <rPr>
        <sz val="11"/>
        <rFont val="宋体"/>
        <charset val="134"/>
      </rPr>
      <t>港口建设费对应专项债务收入安排的支出</t>
    </r>
  </si>
  <si>
    <t>七、资源勘探信息等支出</t>
  </si>
  <si>
    <r>
      <rPr>
        <sz val="11"/>
        <rFont val="Times New Roman"/>
        <charset val="134"/>
      </rPr>
      <t xml:space="preserve">    </t>
    </r>
    <r>
      <rPr>
        <sz val="11"/>
        <rFont val="宋体"/>
        <charset val="134"/>
      </rPr>
      <t>农网还贷资金支出</t>
    </r>
  </si>
  <si>
    <t>九、其他支出</t>
  </si>
  <si>
    <r>
      <rPr>
        <sz val="11"/>
        <rFont val="Times New Roman"/>
        <charset val="134"/>
      </rPr>
      <t xml:space="preserve">    </t>
    </r>
    <r>
      <rPr>
        <sz val="11"/>
        <rFont val="宋体"/>
        <charset val="134"/>
      </rPr>
      <t>其他政府性基金及对应专项债务收入安排的支出</t>
    </r>
  </si>
  <si>
    <r>
      <rPr>
        <sz val="11"/>
        <rFont val="Times New Roman"/>
        <charset val="134"/>
      </rPr>
      <t xml:space="preserve">    </t>
    </r>
    <r>
      <rPr>
        <sz val="11"/>
        <rFont val="宋体"/>
        <charset val="134"/>
      </rPr>
      <t>彩票发行销售机构业务费安排的支出</t>
    </r>
  </si>
  <si>
    <r>
      <rPr>
        <sz val="11"/>
        <rFont val="Times New Roman"/>
        <charset val="134"/>
      </rPr>
      <t xml:space="preserve">    </t>
    </r>
    <r>
      <rPr>
        <sz val="11"/>
        <rFont val="宋体"/>
        <charset val="134"/>
      </rPr>
      <t>彩票公益金安排的支出</t>
    </r>
  </si>
  <si>
    <t>十、债务付息支出</t>
  </si>
  <si>
    <t>十一、债务发行费用支出</t>
  </si>
  <si>
    <t>十二、抗疫特别国债安排的支出</t>
  </si>
  <si>
    <r>
      <rPr>
        <sz val="11"/>
        <rFont val="Times New Roman"/>
        <charset val="134"/>
      </rPr>
      <t xml:space="preserve">  </t>
    </r>
    <r>
      <rPr>
        <sz val="11"/>
        <rFont val="宋体"/>
        <charset val="134"/>
      </rPr>
      <t>政府性基金转移支付</t>
    </r>
  </si>
  <si>
    <r>
      <rPr>
        <sz val="11"/>
        <rFont val="Times New Roman"/>
        <charset val="134"/>
      </rPr>
      <t xml:space="preserve">    </t>
    </r>
    <r>
      <rPr>
        <sz val="11"/>
        <rFont val="宋体"/>
        <charset val="134"/>
      </rPr>
      <t>政府性基金补助支出</t>
    </r>
  </si>
  <si>
    <r>
      <rPr>
        <sz val="11"/>
        <rFont val="Times New Roman"/>
        <charset val="134"/>
      </rPr>
      <t xml:space="preserve">    </t>
    </r>
    <r>
      <rPr>
        <sz val="11"/>
        <rFont val="宋体"/>
        <charset val="134"/>
      </rPr>
      <t>政府性基金上解支出</t>
    </r>
  </si>
  <si>
    <r>
      <rPr>
        <sz val="11"/>
        <rFont val="Times New Roman"/>
        <charset val="134"/>
      </rPr>
      <t xml:space="preserve"> </t>
    </r>
    <r>
      <rPr>
        <sz val="11"/>
        <rFont val="宋体"/>
        <charset val="134"/>
      </rPr>
      <t>调出资金</t>
    </r>
  </si>
  <si>
    <r>
      <rPr>
        <sz val="11"/>
        <rFont val="Times New Roman"/>
        <charset val="134"/>
      </rPr>
      <t xml:space="preserve"> </t>
    </r>
    <r>
      <rPr>
        <sz val="11"/>
        <rFont val="宋体"/>
        <charset val="134"/>
      </rPr>
      <t>年终结余</t>
    </r>
  </si>
  <si>
    <r>
      <rPr>
        <sz val="11"/>
        <rFont val="Times New Roman"/>
        <charset val="134"/>
      </rPr>
      <t xml:space="preserve"> </t>
    </r>
    <r>
      <rPr>
        <sz val="11"/>
        <rFont val="宋体"/>
        <charset val="134"/>
      </rPr>
      <t>地方政府专项债务还本支出</t>
    </r>
  </si>
  <si>
    <r>
      <rPr>
        <sz val="11"/>
        <rFont val="Times New Roman"/>
        <charset val="134"/>
      </rPr>
      <t xml:space="preserve"> </t>
    </r>
    <r>
      <rPr>
        <sz val="11"/>
        <rFont val="宋体"/>
        <charset val="134"/>
      </rPr>
      <t>地方政府专项债务转贷支出</t>
    </r>
  </si>
  <si>
    <t>支出总计</t>
  </si>
  <si>
    <t>表10</t>
  </si>
  <si>
    <t>2022年政府性基金本级支出预算表</t>
  </si>
  <si>
    <r>
      <rPr>
        <sz val="12"/>
        <rFont val="黑体"/>
        <charset val="134"/>
      </rPr>
      <t>预算数为执行数</t>
    </r>
    <r>
      <rPr>
        <sz val="12"/>
        <rFont val="Times New Roman"/>
        <charset val="134"/>
      </rPr>
      <t>%</t>
    </r>
  </si>
  <si>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</si>
  <si>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</si>
  <si>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</si>
  <si>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</si>
  <si>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</si>
  <si>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</si>
  <si>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</si>
  <si>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</si>
  <si>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</si>
  <si>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</si>
  <si>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</si>
  <si>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</si>
  <si>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</si>
  <si>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</si>
  <si>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</si>
  <si>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</si>
  <si>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</si>
  <si>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</si>
  <si>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</si>
  <si>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</si>
  <si>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</si>
  <si>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</si>
  <si>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</si>
  <si>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</si>
  <si>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</si>
  <si>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</si>
  <si>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</si>
  <si>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</si>
  <si>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</si>
  <si>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</si>
  <si>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</si>
  <si>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</si>
  <si>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</si>
  <si>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</si>
  <si>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</si>
  <si>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</si>
  <si>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</si>
  <si>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</si>
  <si>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</si>
  <si>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</si>
  <si>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</si>
  <si>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</si>
  <si>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</si>
  <si>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</si>
  <si>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</si>
  <si>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</si>
  <si>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</si>
  <si>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</si>
  <si>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</si>
  <si>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</si>
  <si>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</si>
  <si>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</si>
  <si>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</si>
  <si>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</si>
  <si>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</si>
  <si>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</si>
  <si>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</si>
  <si>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</si>
  <si>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</si>
  <si>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</si>
  <si>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</si>
  <si>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</si>
  <si>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</si>
  <si>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</si>
  <si>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</si>
  <si>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</si>
  <si>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</si>
  <si>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</si>
  <si>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</si>
  <si>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</si>
  <si>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</si>
  <si>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</si>
  <si>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</si>
  <si>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</si>
  <si>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</si>
  <si>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</si>
  <si>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</si>
  <si>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</si>
  <si>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</si>
  <si>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</si>
  <si>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</si>
  <si>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</si>
  <si>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</si>
  <si>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</si>
  <si>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</si>
  <si>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</si>
  <si>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</si>
  <si>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</si>
  <si>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</si>
  <si>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</si>
  <si>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</si>
  <si>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</si>
  <si>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</si>
  <si>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</si>
  <si>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七、交通运输支出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</si>
  <si>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</si>
  <si>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</si>
  <si>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</si>
  <si>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</si>
  <si>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</si>
  <si>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</si>
  <si>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</si>
  <si>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</si>
  <si>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</si>
  <si>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</si>
  <si>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</si>
  <si>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</si>
  <si>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</si>
  <si>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</si>
  <si>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</si>
  <si>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</si>
  <si>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</si>
  <si>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</si>
  <si>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</si>
  <si>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</si>
  <si>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</si>
  <si>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</si>
  <si>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</si>
  <si>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</si>
  <si>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</si>
  <si>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</si>
  <si>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</si>
  <si>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</si>
  <si>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</si>
  <si>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</si>
  <si>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</si>
  <si>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</si>
  <si>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</si>
  <si>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八、资源勘探信息等支出</t>
  </si>
  <si>
    <t xml:space="preserve">  农网还贷资金支出</t>
  </si>
  <si>
    <t xml:space="preserve">    地方农网还贷资金支出</t>
  </si>
  <si>
    <t xml:space="preserve">    其他农网还贷资金支出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</si>
  <si>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</si>
  <si>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</si>
  <si>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</si>
  <si>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</si>
  <si>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</si>
  <si>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</si>
  <si>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</si>
  <si>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</si>
  <si>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</si>
  <si>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</si>
  <si>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</si>
  <si>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</si>
  <si>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</si>
  <si>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</si>
  <si>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</si>
  <si>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</si>
  <si>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</si>
  <si>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</si>
  <si>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</si>
  <si>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</si>
  <si>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</si>
  <si>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</si>
  <si>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</si>
  <si>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</si>
  <si>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</si>
  <si>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</si>
  <si>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</si>
  <si>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</si>
  <si>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</si>
  <si>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</si>
  <si>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</si>
  <si>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</si>
  <si>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</si>
  <si>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</si>
  <si>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</si>
  <si>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</si>
  <si>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</si>
  <si>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</si>
  <si>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</si>
  <si>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</si>
  <si>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</si>
  <si>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</si>
  <si>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</si>
  <si>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</si>
  <si>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</si>
  <si>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</si>
  <si>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</si>
  <si>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</si>
  <si>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</si>
  <si>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</si>
  <si>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</si>
  <si>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</si>
  <si>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</si>
  <si>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</si>
  <si>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</si>
  <si>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</si>
  <si>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</si>
  <si>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</si>
  <si>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</si>
  <si>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</si>
  <si>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</si>
  <si>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</si>
  <si>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</si>
  <si>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</si>
  <si>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</si>
  <si>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</si>
  <si>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</si>
  <si>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</si>
  <si>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</si>
  <si>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</si>
  <si>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</si>
  <si>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</si>
  <si>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</si>
  <si>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</si>
  <si>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</si>
  <si>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</si>
  <si>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</si>
  <si>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</si>
  <si>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</si>
  <si>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</si>
  <si>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</si>
  <si>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表11</t>
  </si>
  <si>
    <t>2022年政府性基金转移支付预算分项目表</t>
  </si>
  <si>
    <t>本年预算数</t>
  </si>
  <si>
    <r>
      <rPr>
        <sz val="11"/>
        <rFont val="黑体"/>
        <charset val="134"/>
      </rPr>
      <t>预算数为上年执行数的</t>
    </r>
    <r>
      <rPr>
        <sz val="11"/>
        <rFont val="Times New Roman"/>
        <charset val="134"/>
      </rPr>
      <t>%</t>
    </r>
  </si>
  <si>
    <t>一、文化旅游体育与传媒支出</t>
  </si>
  <si>
    <r>
      <rPr>
        <sz val="11"/>
        <rFont val="Times New Roman"/>
        <charset val="134"/>
      </rPr>
      <t xml:space="preserve">    </t>
    </r>
    <r>
      <rPr>
        <sz val="11"/>
        <rFont val="宋体"/>
        <charset val="134"/>
      </rPr>
      <t>国家电影事业发展专项资金安排的支出</t>
    </r>
  </si>
  <si>
    <r>
      <rPr>
        <sz val="11"/>
        <rFont val="Times New Roman"/>
        <charset val="134"/>
      </rPr>
      <t xml:space="preserve">    </t>
    </r>
    <r>
      <rPr>
        <sz val="11"/>
        <rFont val="宋体"/>
        <charset val="134"/>
      </rPr>
      <t>旅游发展基金支出</t>
    </r>
  </si>
  <si>
    <r>
      <rPr>
        <sz val="11"/>
        <rFont val="Times New Roman"/>
        <charset val="134"/>
      </rPr>
      <t xml:space="preserve">    </t>
    </r>
    <r>
      <rPr>
        <sz val="11"/>
        <rFont val="宋体"/>
        <charset val="134"/>
      </rPr>
      <t>国家电影事业发展专项资金对应专项债务收入安排的支出</t>
    </r>
  </si>
  <si>
    <t>二、社会保障和就业支出</t>
  </si>
  <si>
    <t>三、节能环保支出</t>
  </si>
  <si>
    <t>四、城乡社区支出</t>
  </si>
  <si>
    <t>五、农林水支出</t>
  </si>
  <si>
    <r>
      <rPr>
        <b/>
        <sz val="11"/>
        <rFont val="宋体"/>
        <charset val="134"/>
      </rPr>
      <t>支出总计</t>
    </r>
  </si>
  <si>
    <t>注：县级政府没有对下转移支付的职能，因此转移支付预算分地项目表为空表</t>
  </si>
  <si>
    <t>表12</t>
  </si>
  <si>
    <t>2022年政府性基金转移支付预算分地区表</t>
  </si>
  <si>
    <t>道县</t>
  </si>
  <si>
    <t>表13</t>
  </si>
  <si>
    <t>2022年国有资本经营收入预算表</t>
  </si>
  <si>
    <t>一、利润收入</t>
  </si>
  <si>
    <t>二、股利、股息收入</t>
  </si>
  <si>
    <t>三、产权转让收入</t>
  </si>
  <si>
    <t>四、清算收入</t>
  </si>
  <si>
    <t>五、其他国有资本经营预算收入</t>
  </si>
  <si>
    <t>国有资本经营预算转移支付收入</t>
  </si>
  <si>
    <t>国有资本经营预算上解收入</t>
  </si>
  <si>
    <r>
      <rPr>
        <sz val="11"/>
        <rFont val="宋体"/>
        <charset val="134"/>
      </rPr>
      <t>表</t>
    </r>
    <r>
      <rPr>
        <sz val="11"/>
        <rFont val="Times New Roman"/>
        <charset val="134"/>
      </rPr>
      <t>14</t>
    </r>
  </si>
  <si>
    <t>2022年国有资本经营支出预算表</t>
  </si>
  <si>
    <r>
      <rPr>
        <b/>
        <sz val="11"/>
        <rFont val="宋体"/>
        <charset val="134"/>
      </rPr>
      <t>项</t>
    </r>
    <r>
      <rPr>
        <b/>
        <sz val="11"/>
        <rFont val="Times New Roman"/>
        <charset val="134"/>
      </rPr>
      <t xml:space="preserve">      </t>
    </r>
    <r>
      <rPr>
        <b/>
        <sz val="11"/>
        <rFont val="宋体"/>
        <charset val="134"/>
      </rPr>
      <t>目</t>
    </r>
  </si>
  <si>
    <r>
      <rPr>
        <sz val="11"/>
        <rFont val="宋体"/>
        <charset val="134"/>
      </rPr>
      <t>一、补充全国社会保障基金</t>
    </r>
  </si>
  <si>
    <r>
      <rPr>
        <sz val="11"/>
        <rFont val="Times New Roman"/>
        <charset val="134"/>
      </rPr>
      <t xml:space="preserve">      </t>
    </r>
    <r>
      <rPr>
        <sz val="11"/>
        <rFont val="宋体"/>
        <charset val="134"/>
      </rPr>
      <t>国有资本经营预算补充社保基金支出</t>
    </r>
  </si>
  <si>
    <r>
      <rPr>
        <sz val="11"/>
        <rFont val="宋体"/>
        <charset val="134"/>
      </rPr>
      <t>二、解决历史遗留问题及改革成本支出</t>
    </r>
  </si>
  <si>
    <r>
      <rPr>
        <sz val="11"/>
        <rFont val="Times New Roman"/>
        <charset val="134"/>
      </rPr>
      <t xml:space="preserve">      </t>
    </r>
    <r>
      <rPr>
        <sz val="11"/>
        <rFont val="宋体"/>
        <charset val="134"/>
      </rPr>
      <t>厂办大集体改革支出</t>
    </r>
  </si>
  <si>
    <r>
      <rPr>
        <sz val="11"/>
        <rFont val="Times New Roman"/>
        <charset val="134"/>
      </rPr>
      <t xml:space="preserve">      “</t>
    </r>
    <r>
      <rPr>
        <sz val="11"/>
        <rFont val="宋体"/>
        <charset val="134"/>
      </rPr>
      <t>三供一业</t>
    </r>
    <r>
      <rPr>
        <sz val="11"/>
        <rFont val="Times New Roman"/>
        <charset val="134"/>
      </rPr>
      <t>”</t>
    </r>
    <r>
      <rPr>
        <sz val="11"/>
        <rFont val="宋体"/>
        <charset val="134"/>
      </rPr>
      <t>移交补助支出</t>
    </r>
  </si>
  <si>
    <r>
      <rPr>
        <sz val="11"/>
        <rFont val="Times New Roman"/>
        <charset val="134"/>
      </rPr>
      <t xml:space="preserve">     </t>
    </r>
    <r>
      <rPr>
        <sz val="11"/>
        <rFont val="宋体"/>
        <charset val="134"/>
      </rPr>
      <t>国有企业退休人员社会化管理补助支出</t>
    </r>
  </si>
  <si>
    <r>
      <rPr>
        <sz val="11"/>
        <rFont val="宋体"/>
        <charset val="134"/>
      </rPr>
      <t>三、国有企业资本金注入</t>
    </r>
  </si>
  <si>
    <r>
      <rPr>
        <sz val="11"/>
        <rFont val="Times New Roman"/>
        <charset val="134"/>
      </rPr>
      <t xml:space="preserve">      </t>
    </r>
    <r>
      <rPr>
        <sz val="11"/>
        <rFont val="宋体"/>
        <charset val="134"/>
      </rPr>
      <t>国有经济结构调整支出</t>
    </r>
  </si>
  <si>
    <t xml:space="preserve">      ……</t>
  </si>
  <si>
    <r>
      <rPr>
        <sz val="11"/>
        <rFont val="宋体"/>
        <charset val="134"/>
      </rPr>
      <t>四、国有企业政策性补贴</t>
    </r>
  </si>
  <si>
    <r>
      <rPr>
        <sz val="11"/>
        <rFont val="Times New Roman"/>
        <charset val="134"/>
      </rPr>
      <t xml:space="preserve">      </t>
    </r>
    <r>
      <rPr>
        <sz val="11"/>
        <rFont val="宋体"/>
        <charset val="134"/>
      </rPr>
      <t>国有企业政策性补贴</t>
    </r>
  </si>
  <si>
    <r>
      <rPr>
        <sz val="11"/>
        <rFont val="宋体"/>
        <charset val="134"/>
      </rPr>
      <t>五、金融国有资本经营预算支出</t>
    </r>
  </si>
  <si>
    <r>
      <rPr>
        <sz val="11"/>
        <rFont val="Times New Roman"/>
        <charset val="134"/>
      </rPr>
      <t xml:space="preserve">      </t>
    </r>
    <r>
      <rPr>
        <sz val="11"/>
        <rFont val="宋体"/>
        <charset val="134"/>
      </rPr>
      <t>资本支出</t>
    </r>
  </si>
  <si>
    <r>
      <rPr>
        <sz val="11"/>
        <rFont val="宋体"/>
        <charset val="134"/>
      </rPr>
      <t>六、其他国有资本经营预算支出</t>
    </r>
  </si>
  <si>
    <r>
      <rPr>
        <sz val="11"/>
        <rFont val="Times New Roman"/>
        <charset val="134"/>
      </rPr>
      <t xml:space="preserve">      </t>
    </r>
    <r>
      <rPr>
        <sz val="11"/>
        <rFont val="宋体"/>
        <charset val="134"/>
      </rPr>
      <t>其他国有资本经营预算支出</t>
    </r>
  </si>
  <si>
    <r>
      <rPr>
        <b/>
        <sz val="11"/>
        <rFont val="黑体"/>
        <charset val="134"/>
      </rPr>
      <t>本级支出合计</t>
    </r>
  </si>
  <si>
    <r>
      <rPr>
        <b/>
        <sz val="11"/>
        <rFont val="黑体"/>
        <charset val="134"/>
      </rPr>
      <t>转移性支出</t>
    </r>
  </si>
  <si>
    <r>
      <rPr>
        <sz val="12"/>
        <rFont val="Times New Roman"/>
        <charset val="134"/>
      </rPr>
      <t xml:space="preserve">  </t>
    </r>
    <r>
      <rPr>
        <sz val="12"/>
        <rFont val="宋体"/>
        <charset val="134"/>
      </rPr>
      <t>国有资本经营预算转移支付支出</t>
    </r>
  </si>
  <si>
    <r>
      <rPr>
        <sz val="11"/>
        <rFont val="Times New Roman"/>
        <charset val="134"/>
      </rPr>
      <t xml:space="preserve">  </t>
    </r>
    <r>
      <rPr>
        <sz val="11"/>
        <rFont val="宋体"/>
        <charset val="134"/>
      </rPr>
      <t>国有资本经营预算上解支出</t>
    </r>
  </si>
  <si>
    <r>
      <rPr>
        <sz val="11"/>
        <rFont val="Times New Roman"/>
        <charset val="134"/>
      </rPr>
      <t xml:space="preserve">  </t>
    </r>
    <r>
      <rPr>
        <sz val="11"/>
        <rFont val="宋体"/>
        <charset val="134"/>
      </rPr>
      <t>国有资本经营预算调出资金</t>
    </r>
  </si>
  <si>
    <r>
      <rPr>
        <sz val="11"/>
        <rFont val="Times New Roman"/>
        <charset val="134"/>
      </rPr>
      <t xml:space="preserve">  </t>
    </r>
    <r>
      <rPr>
        <sz val="11"/>
        <rFont val="宋体"/>
        <charset val="134"/>
      </rPr>
      <t>年终结转结余</t>
    </r>
  </si>
  <si>
    <r>
      <rPr>
        <b/>
        <sz val="11"/>
        <rFont val="黑体"/>
        <charset val="134"/>
      </rPr>
      <t>支出总计</t>
    </r>
  </si>
  <si>
    <r>
      <t>表</t>
    </r>
    <r>
      <rPr>
        <sz val="11"/>
        <rFont val="Times New Roman"/>
        <charset val="134"/>
      </rPr>
      <t>15</t>
    </r>
  </si>
  <si>
    <t>2022年本级国有资本经营支出预算表</t>
  </si>
  <si>
    <t>表16</t>
  </si>
  <si>
    <t>2022年国有资本经营预算对下转移支付表</t>
  </si>
  <si>
    <t>项      目</t>
  </si>
  <si>
    <t>预算数为上年执行数的％</t>
  </si>
  <si>
    <t>一、补充全国社会保障基金</t>
  </si>
  <si>
    <t xml:space="preserve">      国有资本经营预算补充社保基金支出</t>
  </si>
  <si>
    <t>二、解决历史遗留问题及改革成本支出</t>
  </si>
  <si>
    <t xml:space="preserve">      厂办大集体改革支出</t>
  </si>
  <si>
    <t xml:space="preserve">      “三供一业”移交补助支出</t>
  </si>
  <si>
    <t>三、国有企业资本金注入</t>
  </si>
  <si>
    <t xml:space="preserve">      国有经济结构调整支出</t>
  </si>
  <si>
    <t>四、国有企业政策性补贴</t>
  </si>
  <si>
    <t xml:space="preserve">      国有企业政策性补贴</t>
  </si>
  <si>
    <t>五、金融国有资本经营预算支出</t>
  </si>
  <si>
    <t xml:space="preserve">      资本支出</t>
  </si>
  <si>
    <t>六、其他国有资本经营预算支出</t>
  </si>
  <si>
    <t xml:space="preserve">      其他国有资本经营预算支出</t>
  </si>
  <si>
    <t xml:space="preserve">  国有资本经营预算转移支付支出</t>
  </si>
  <si>
    <t xml:space="preserve">  国有资本经营预算上解支出</t>
  </si>
  <si>
    <t xml:space="preserve">  国有资本经营预算调出资金</t>
  </si>
  <si>
    <t xml:space="preserve">  年终结转结余</t>
  </si>
  <si>
    <t>道县无国有资本经营预算对下转移支付，故本表无数据。</t>
  </si>
  <si>
    <t>表17</t>
  </si>
  <si>
    <r>
      <rPr>
        <b/>
        <sz val="16"/>
        <color rgb="FF000000"/>
        <rFont val="Times New Roman"/>
        <charset val="134"/>
      </rPr>
      <t>2022</t>
    </r>
    <r>
      <rPr>
        <b/>
        <sz val="16"/>
        <color rgb="FF000000"/>
        <rFont val="方正小标宋简体"/>
        <charset val="134"/>
      </rPr>
      <t>年社会保险基金收入预算表</t>
    </r>
  </si>
  <si>
    <r>
      <rPr>
        <b/>
        <sz val="12"/>
        <color indexed="8"/>
        <rFont val="宋体"/>
        <charset val="134"/>
      </rPr>
      <t>项</t>
    </r>
    <r>
      <rPr>
        <b/>
        <sz val="12"/>
        <color indexed="8"/>
        <rFont val="Times New Roman"/>
        <charset val="134"/>
      </rPr>
      <t xml:space="preserve">        </t>
    </r>
    <r>
      <rPr>
        <b/>
        <sz val="12"/>
        <color indexed="8"/>
        <rFont val="宋体"/>
        <charset val="134"/>
      </rPr>
      <t>目</t>
    </r>
  </si>
  <si>
    <t>企业职工基本
养老保险基金</t>
  </si>
  <si>
    <t>城乡居民基本
养老保险基金</t>
  </si>
  <si>
    <t>机关事业单位基本养老保险基金</t>
  </si>
  <si>
    <t>职工基本医疗保险(含生育保险)基金</t>
  </si>
  <si>
    <t>城乡居民基本
医疗保险基金</t>
  </si>
  <si>
    <t>工伤保险基金</t>
  </si>
  <si>
    <t>失业保险基金</t>
  </si>
  <si>
    <r>
      <rPr>
        <b/>
        <sz val="12"/>
        <color indexed="8"/>
        <rFont val="宋体"/>
        <charset val="134"/>
      </rPr>
      <t>一、收入</t>
    </r>
  </si>
  <si>
    <r>
      <rPr>
        <sz val="12"/>
        <color indexed="8"/>
        <rFont val="Times New Roman"/>
        <charset val="134"/>
      </rPr>
      <t xml:space="preserve">    </t>
    </r>
    <r>
      <rPr>
        <sz val="12"/>
        <color indexed="8"/>
        <rFont val="宋体"/>
        <charset val="134"/>
      </rPr>
      <t>其中：</t>
    </r>
    <r>
      <rPr>
        <sz val="12"/>
        <color indexed="8"/>
        <rFont val="Times New Roman"/>
        <charset val="134"/>
      </rPr>
      <t xml:space="preserve"> 1</t>
    </r>
    <r>
      <rPr>
        <sz val="12"/>
        <color indexed="8"/>
        <rFont val="宋体"/>
        <charset val="134"/>
      </rPr>
      <t>、保险费收入</t>
    </r>
  </si>
  <si>
    <r>
      <rPr>
        <sz val="12"/>
        <color indexed="8"/>
        <rFont val="Times New Roman"/>
        <charset val="134"/>
      </rPr>
      <t xml:space="preserve">           2</t>
    </r>
    <r>
      <rPr>
        <sz val="12"/>
        <color indexed="8"/>
        <rFont val="宋体"/>
        <charset val="134"/>
      </rPr>
      <t>、利息收入</t>
    </r>
  </si>
  <si>
    <r>
      <rPr>
        <sz val="12"/>
        <color indexed="8"/>
        <rFont val="Times New Roman"/>
        <charset val="134"/>
      </rPr>
      <t xml:space="preserve">           3</t>
    </r>
    <r>
      <rPr>
        <sz val="12"/>
        <color indexed="8"/>
        <rFont val="宋体"/>
        <charset val="134"/>
      </rPr>
      <t>、财政补贴收入</t>
    </r>
  </si>
  <si>
    <r>
      <rPr>
        <sz val="12"/>
        <color indexed="8"/>
        <rFont val="Times New Roman"/>
        <charset val="134"/>
      </rPr>
      <t xml:space="preserve">           4</t>
    </r>
    <r>
      <rPr>
        <sz val="12"/>
        <color indexed="8"/>
        <rFont val="宋体"/>
        <charset val="134"/>
      </rPr>
      <t>、其他收入</t>
    </r>
  </si>
  <si>
    <r>
      <rPr>
        <sz val="12"/>
        <color indexed="8"/>
        <rFont val="Times New Roman"/>
        <charset val="134"/>
      </rPr>
      <t xml:space="preserve">           5</t>
    </r>
    <r>
      <rPr>
        <sz val="12"/>
        <color indexed="8"/>
        <rFont val="宋体"/>
        <charset val="134"/>
      </rPr>
      <t>、转移收入</t>
    </r>
  </si>
  <si>
    <r>
      <rPr>
        <sz val="12"/>
        <color indexed="8"/>
        <rFont val="Times New Roman"/>
        <charset val="134"/>
      </rPr>
      <t xml:space="preserve">           6</t>
    </r>
    <r>
      <rPr>
        <sz val="12"/>
        <color indexed="8"/>
        <rFont val="宋体"/>
        <charset val="134"/>
      </rPr>
      <t>、中央调剂资金收入（省级专用）</t>
    </r>
  </si>
  <si>
    <r>
      <rPr>
        <sz val="12"/>
        <color indexed="8"/>
        <rFont val="Times New Roman"/>
        <charset val="134"/>
      </rPr>
      <t xml:space="preserve">           7</t>
    </r>
    <r>
      <rPr>
        <sz val="12"/>
        <color indexed="8"/>
        <rFont val="宋体"/>
        <charset val="134"/>
      </rPr>
      <t>、中央调剂基金收入（中央专用</t>
    </r>
    <r>
      <rPr>
        <sz val="12"/>
        <color indexed="8"/>
        <rFont val="Times New Roman"/>
        <charset val="134"/>
      </rPr>
      <t>)</t>
    </r>
  </si>
  <si>
    <t>二、上年结余（执行数）</t>
  </si>
  <si>
    <t xml:space="preserve">  合  计</t>
  </si>
  <si>
    <t>表18</t>
  </si>
  <si>
    <t>2022年社会保险基金支出预算表</t>
  </si>
  <si>
    <r>
      <rPr>
        <b/>
        <sz val="12"/>
        <color indexed="8"/>
        <rFont val="宋体"/>
        <charset val="134"/>
      </rPr>
      <t>合计</t>
    </r>
  </si>
  <si>
    <t>城乡居民基本养老保险基金</t>
  </si>
  <si>
    <t>城乡居民基本医疗保险基金</t>
  </si>
  <si>
    <t>工伤保险
基金</t>
  </si>
  <si>
    <t>失业保险
基金</t>
  </si>
  <si>
    <t>一、支出</t>
  </si>
  <si>
    <r>
      <rPr>
        <sz val="12"/>
        <color indexed="8"/>
        <rFont val="Times New Roman"/>
        <charset val="134"/>
      </rPr>
      <t xml:space="preserve">    </t>
    </r>
    <r>
      <rPr>
        <sz val="12"/>
        <color indexed="8"/>
        <rFont val="宋体"/>
        <charset val="134"/>
      </rPr>
      <t>其中：</t>
    </r>
    <r>
      <rPr>
        <sz val="12"/>
        <color indexed="8"/>
        <rFont val="Times New Roman"/>
        <charset val="134"/>
      </rPr>
      <t xml:space="preserve"> 1</t>
    </r>
    <r>
      <rPr>
        <sz val="12"/>
        <color indexed="8"/>
        <rFont val="宋体"/>
        <charset val="134"/>
      </rPr>
      <t>、社会保险待遇支出</t>
    </r>
  </si>
  <si>
    <r>
      <rPr>
        <sz val="12"/>
        <color indexed="8"/>
        <rFont val="Times New Roman"/>
        <charset val="134"/>
      </rPr>
      <t xml:space="preserve">           2</t>
    </r>
    <r>
      <rPr>
        <sz val="12"/>
        <color indexed="8"/>
        <rFont val="宋体"/>
        <charset val="134"/>
      </rPr>
      <t>、其他支出</t>
    </r>
  </si>
  <si>
    <r>
      <rPr>
        <sz val="12"/>
        <color indexed="8"/>
        <rFont val="Times New Roman"/>
        <charset val="134"/>
      </rPr>
      <t xml:space="preserve">           3</t>
    </r>
    <r>
      <rPr>
        <sz val="12"/>
        <color indexed="8"/>
        <rFont val="宋体"/>
        <charset val="134"/>
      </rPr>
      <t>、转移支出</t>
    </r>
  </si>
  <si>
    <r>
      <rPr>
        <sz val="12"/>
        <color indexed="8"/>
        <rFont val="Times New Roman"/>
        <charset val="134"/>
      </rPr>
      <t xml:space="preserve">           4</t>
    </r>
    <r>
      <rPr>
        <sz val="12"/>
        <color indexed="8"/>
        <rFont val="宋体"/>
        <charset val="134"/>
      </rPr>
      <t>、中央调剂基金支出（中央专用）</t>
    </r>
  </si>
  <si>
    <r>
      <rPr>
        <sz val="12"/>
        <color indexed="8"/>
        <rFont val="Times New Roman"/>
        <charset val="134"/>
      </rPr>
      <t xml:space="preserve">           5</t>
    </r>
    <r>
      <rPr>
        <sz val="12"/>
        <color indexed="8"/>
        <rFont val="宋体"/>
        <charset val="134"/>
      </rPr>
      <t>、中央调剂资金支出（省级专用）</t>
    </r>
  </si>
  <si>
    <t>二、年末滚存结余</t>
  </si>
  <si>
    <r>
      <t>表</t>
    </r>
    <r>
      <rPr>
        <sz val="11"/>
        <rFont val="Times New Roman"/>
        <charset val="134"/>
      </rPr>
      <t>19</t>
    </r>
  </si>
  <si>
    <t>2022年地方政府一般债务限额和余额情况表</t>
  </si>
  <si>
    <t>项           目</t>
  </si>
  <si>
    <t>一般债务</t>
  </si>
  <si>
    <t>一、2021年地方政府债务限额</t>
  </si>
  <si>
    <t>二、2021年地方政府债务余额</t>
  </si>
  <si>
    <t>三、2021年地方政府债券发行额</t>
  </si>
  <si>
    <t>四、2021年地方政府债券还本预计执行额</t>
  </si>
  <si>
    <t>五、2021年地方政府债券付息预计执行额</t>
  </si>
  <si>
    <t>六、2022年地方政府债券还本预算数</t>
  </si>
  <si>
    <t>七、2022年地方政府债券付息预算数</t>
  </si>
  <si>
    <r>
      <rPr>
        <sz val="10"/>
        <rFont val="宋体"/>
        <charset val="134"/>
      </rPr>
      <t>根据《财政部关于开展</t>
    </r>
    <r>
      <rPr>
        <sz val="10"/>
        <rFont val="Times New Roman"/>
        <charset val="134"/>
      </rPr>
      <t>2019</t>
    </r>
    <r>
      <rPr>
        <sz val="10"/>
        <rFont val="宋体"/>
        <charset val="134"/>
      </rPr>
      <t>、</t>
    </r>
    <r>
      <rPr>
        <sz val="10"/>
        <rFont val="Times New Roman"/>
        <charset val="134"/>
      </rPr>
      <t>2020</t>
    </r>
    <r>
      <rPr>
        <sz val="10"/>
        <rFont val="宋体"/>
        <charset val="134"/>
      </rPr>
      <t xml:space="preserve">年度地方预决算公开情况专项检查的通知》要求，此次需公开：
</t>
    </r>
    <r>
      <rPr>
        <sz val="10"/>
        <rFont val="Times New Roman"/>
        <charset val="134"/>
      </rPr>
      <t>1</t>
    </r>
    <r>
      <rPr>
        <sz val="10"/>
        <rFont val="宋体"/>
        <charset val="134"/>
      </rPr>
      <t>、</t>
    </r>
    <r>
      <rPr>
        <sz val="10"/>
        <rFont val="Times New Roman"/>
        <charset val="134"/>
      </rPr>
      <t>2018</t>
    </r>
    <r>
      <rPr>
        <sz val="10"/>
        <rFont val="宋体"/>
        <charset val="134"/>
      </rPr>
      <t>年末和</t>
    </r>
    <r>
      <rPr>
        <sz val="10"/>
        <rFont val="Times New Roman"/>
        <charset val="134"/>
      </rPr>
      <t>2019</t>
    </r>
    <r>
      <rPr>
        <sz val="10"/>
        <rFont val="宋体"/>
        <charset val="134"/>
      </rPr>
      <t xml:space="preserve">年末本地区、本级及所属地区地方政府债务限额、余额决算数，地方政府债券发行、还本付息决算数以及债券资金使用安排；
</t>
    </r>
    <r>
      <rPr>
        <sz val="10"/>
        <rFont val="Times New Roman"/>
        <charset val="134"/>
      </rPr>
      <t>2</t>
    </r>
    <r>
      <rPr>
        <sz val="10"/>
        <rFont val="宋体"/>
        <charset val="134"/>
      </rPr>
      <t>、</t>
    </r>
    <r>
      <rPr>
        <sz val="10"/>
        <rFont val="Times New Roman"/>
        <charset val="134"/>
      </rPr>
      <t>2018</t>
    </r>
    <r>
      <rPr>
        <sz val="10"/>
        <rFont val="宋体"/>
        <charset val="134"/>
      </rPr>
      <t>年度和</t>
    </r>
    <r>
      <rPr>
        <sz val="10"/>
        <rFont val="Times New Roman"/>
        <charset val="134"/>
      </rPr>
      <t>2019</t>
    </r>
    <r>
      <rPr>
        <sz val="10"/>
        <rFont val="宋体"/>
        <charset val="134"/>
      </rPr>
      <t xml:space="preserve">年度本地区、本级及所属地区地方政府债务限额及余额（或余额预计执行数），地方政府债券发行、还本付息额（或预计执行数）；
</t>
    </r>
    <r>
      <rPr>
        <sz val="10"/>
        <rFont val="Times New Roman"/>
        <charset val="134"/>
      </rPr>
      <t>3</t>
    </r>
    <r>
      <rPr>
        <sz val="10"/>
        <rFont val="宋体"/>
        <charset val="134"/>
      </rPr>
      <t>、</t>
    </r>
    <r>
      <rPr>
        <sz val="10"/>
        <rFont val="Times New Roman"/>
        <charset val="134"/>
      </rPr>
      <t>2019</t>
    </r>
    <r>
      <rPr>
        <sz val="10"/>
        <rFont val="宋体"/>
        <charset val="134"/>
      </rPr>
      <t>年度和</t>
    </r>
    <r>
      <rPr>
        <sz val="10"/>
        <rFont val="Times New Roman"/>
        <charset val="134"/>
      </rPr>
      <t>2020</t>
    </r>
    <r>
      <rPr>
        <sz val="10"/>
        <rFont val="宋体"/>
        <charset val="134"/>
      </rPr>
      <t>年度地方政府债券还本付息预算数，本地区及本级地方政府债券资金使用安排；</t>
    </r>
  </si>
  <si>
    <t>注：2019年地方政府债券发行额指的是2019年收到省代我县发行的债券转贷收入（含新增债券和置换债券）；根据《地方政府一般债券发行管理暂行办法》（财库〔2015〕64号）规定，在未收到上级财政下达债券额度通知的情况下，各县市区不允许将新增债券数额列入年初预算，只能在明确当年新增债券额度后列入当年的调整预算。故2020年预算中无本年债券资金使用安排情况。</t>
  </si>
  <si>
    <t>表20</t>
  </si>
  <si>
    <t>2022年地方政府专项债务限额和余额情况表</t>
  </si>
  <si>
    <t>专项债务</t>
  </si>
  <si>
    <t>表21</t>
  </si>
  <si>
    <t>道县2022年“三公”经费预算情况统计表</t>
  </si>
  <si>
    <t>1、因公出国（境）费用</t>
  </si>
  <si>
    <t>2、公务接待费</t>
  </si>
  <si>
    <t>3、公务用车费</t>
  </si>
  <si>
    <t>其中：（1）公务用车运行维护费</t>
  </si>
  <si>
    <r>
      <rPr>
        <sz val="12"/>
        <rFont val="宋体"/>
        <charset val="134"/>
      </rPr>
      <t xml:space="preserve"> </t>
    </r>
    <r>
      <rPr>
        <sz val="12"/>
        <rFont val="宋体"/>
        <charset val="134"/>
      </rPr>
      <t xml:space="preserve">     </t>
    </r>
    <r>
      <rPr>
        <sz val="12"/>
        <rFont val="宋体"/>
        <charset val="134"/>
      </rPr>
      <t>（2）公务用车购置</t>
    </r>
  </si>
  <si>
    <r>
      <rPr>
        <sz val="11"/>
        <rFont val="宋体"/>
        <charset val="134"/>
      </rPr>
      <t xml:space="preserve">    注：1、按照党中央、国务院有关文件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2、2019年“三公”经费预算比2018年减少128万元，减少原因主要是我县严格执行中央“八项规定”，进一步压缩“三公”经费支出。
   </t>
    </r>
  </si>
</sst>
</file>

<file path=xl/styles.xml><?xml version="1.0" encoding="utf-8"?>
<styleSheet xmlns="http://schemas.openxmlformats.org/spreadsheetml/2006/main">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_ "/>
    <numFmt numFmtId="180" formatCode="0.00_ "/>
    <numFmt numFmtId="181" formatCode="0.0"/>
    <numFmt numFmtId="182" formatCode="#,##0_);[Red]\(#,##0\)"/>
    <numFmt numFmtId="183" formatCode=";;"/>
    <numFmt numFmtId="184" formatCode="0.0%"/>
  </numFmts>
  <fonts count="66">
    <font>
      <sz val="12"/>
      <name val="宋体"/>
      <charset val="134"/>
    </font>
    <font>
      <sz val="12"/>
      <name val="楷体_GB2312"/>
      <charset val="134"/>
    </font>
    <font>
      <b/>
      <sz val="16"/>
      <name val="宋体"/>
      <charset val="134"/>
    </font>
    <font>
      <sz val="12"/>
      <name val="华文中宋"/>
      <charset val="134"/>
    </font>
    <font>
      <sz val="11"/>
      <name val="宋体"/>
      <charset val="134"/>
    </font>
    <font>
      <b/>
      <sz val="11"/>
      <name val="宋体"/>
      <charset val="134"/>
    </font>
    <font>
      <sz val="9"/>
      <name val="宋体"/>
      <charset val="134"/>
    </font>
    <font>
      <b/>
      <sz val="16"/>
      <name val="方正小标宋_GBK"/>
      <charset val="134"/>
    </font>
    <font>
      <sz val="11"/>
      <name val="Times New Roman"/>
      <charset val="134"/>
    </font>
    <font>
      <sz val="10"/>
      <name val="宋体"/>
      <charset val="134"/>
    </font>
    <font>
      <sz val="10"/>
      <name val="Times New Roman"/>
      <charset val="134"/>
    </font>
    <font>
      <b/>
      <sz val="9"/>
      <name val="宋体"/>
      <charset val="134"/>
    </font>
    <font>
      <sz val="12"/>
      <name val="Times New Roman"/>
      <charset val="134"/>
    </font>
    <font>
      <b/>
      <sz val="16"/>
      <color rgb="FF000000"/>
      <name val="宋体"/>
      <charset val="134"/>
      <scheme val="minor"/>
    </font>
    <font>
      <b/>
      <sz val="16"/>
      <color indexed="8"/>
      <name val="宋体"/>
      <charset val="134"/>
      <scheme val="minor"/>
    </font>
    <font>
      <b/>
      <sz val="16"/>
      <name val="宋体"/>
      <charset val="134"/>
      <scheme val="minor"/>
    </font>
    <font>
      <sz val="12"/>
      <color indexed="8"/>
      <name val="宋体"/>
      <charset val="134"/>
    </font>
    <font>
      <sz val="12"/>
      <color indexed="8"/>
      <name val="Times New Roman"/>
      <charset val="134"/>
    </font>
    <font>
      <b/>
      <sz val="12"/>
      <color indexed="8"/>
      <name val="Times New Roman"/>
      <charset val="134"/>
    </font>
    <font>
      <b/>
      <sz val="12"/>
      <color indexed="8"/>
      <name val="宋体"/>
      <charset val="134"/>
    </font>
    <font>
      <b/>
      <sz val="12"/>
      <color rgb="FF000000"/>
      <name val="宋体"/>
      <charset val="134"/>
    </font>
    <font>
      <b/>
      <sz val="12"/>
      <name val="宋体"/>
      <charset val="134"/>
    </font>
    <font>
      <sz val="11"/>
      <color rgb="FF000000"/>
      <name val="宋体"/>
      <charset val="134"/>
    </font>
    <font>
      <b/>
      <sz val="12"/>
      <color rgb="FFFF0000"/>
      <name val="宋体"/>
      <charset val="134"/>
    </font>
    <font>
      <b/>
      <sz val="16"/>
      <color rgb="FF000000"/>
      <name val="Times New Roman"/>
      <charset val="134"/>
    </font>
    <font>
      <b/>
      <sz val="16"/>
      <color indexed="8"/>
      <name val="Times New Roman"/>
      <charset val="134"/>
    </font>
    <font>
      <b/>
      <sz val="16"/>
      <name val="Times New Roman"/>
      <charset val="134"/>
    </font>
    <font>
      <sz val="11"/>
      <name val="黑体"/>
      <charset val="134"/>
    </font>
    <font>
      <b/>
      <sz val="11"/>
      <name val="黑体"/>
      <charset val="134"/>
    </font>
    <font>
      <sz val="16"/>
      <name val="Times New Roman"/>
      <charset val="134"/>
    </font>
    <font>
      <b/>
      <sz val="11"/>
      <name val="Times New Roman"/>
      <charset val="134"/>
    </font>
    <font>
      <sz val="9"/>
      <name val="Times New Roman"/>
      <charset val="134"/>
    </font>
    <font>
      <sz val="18"/>
      <name val="方正小标宋_GBK"/>
      <charset val="134"/>
    </font>
    <font>
      <b/>
      <sz val="12"/>
      <name val="Times New Roman"/>
      <charset val="134"/>
    </font>
    <font>
      <sz val="11"/>
      <color theme="1"/>
      <name val="Times New Roman"/>
      <charset val="134"/>
    </font>
    <font>
      <sz val="11"/>
      <name val="宋体"/>
      <charset val="134"/>
      <scheme val="minor"/>
    </font>
    <font>
      <sz val="11"/>
      <color rgb="FFFF0000"/>
      <name val="Times New Roman"/>
      <charset val="134"/>
    </font>
    <font>
      <sz val="16"/>
      <name val="宋体"/>
      <charset val="134"/>
    </font>
    <font>
      <b/>
      <sz val="18"/>
      <name val="宋体"/>
      <charset val="134"/>
    </font>
    <font>
      <b/>
      <sz val="18"/>
      <name val="Times New Roman"/>
      <charset val="134"/>
    </font>
    <font>
      <sz val="12"/>
      <color theme="1"/>
      <name val="宋体"/>
      <charset val="134"/>
    </font>
    <font>
      <b/>
      <sz val="10"/>
      <name val="宋体"/>
      <charset val="134"/>
    </font>
    <font>
      <sz val="11"/>
      <color theme="1"/>
      <name val="宋体"/>
      <charset val="134"/>
      <scheme val="minor"/>
    </font>
    <font>
      <sz val="1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b/>
      <sz val="16"/>
      <color rgb="FF000000"/>
      <name val="方正小标宋简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auto="1"/>
      </left>
      <right style="thin">
        <color auto="1"/>
      </right>
      <top/>
      <bottom style="thin">
        <color auto="1"/>
      </bottom>
      <diagonal/>
    </border>
    <border>
      <left style="thin">
        <color auto="1"/>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auto="1"/>
      </right>
      <top style="thin">
        <color indexed="8"/>
      </top>
      <bottom style="thin">
        <color indexed="8"/>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2" fontId="42" fillId="0" borderId="0" applyFont="0" applyFill="0" applyBorder="0" applyAlignment="0" applyProtection="0">
      <alignment vertical="center"/>
    </xf>
    <xf numFmtId="0" fontId="44" fillId="3" borderId="0" applyNumberFormat="0" applyBorder="0" applyAlignment="0" applyProtection="0">
      <alignment vertical="center"/>
    </xf>
    <xf numFmtId="0" fontId="45" fillId="4" borderId="21" applyNumberFormat="0" applyAlignment="0" applyProtection="0">
      <alignment vertical="center"/>
    </xf>
    <xf numFmtId="44" fontId="42" fillId="0" borderId="0" applyFont="0" applyFill="0" applyBorder="0" applyAlignment="0" applyProtection="0">
      <alignment vertical="center"/>
    </xf>
    <xf numFmtId="41" fontId="42" fillId="0" borderId="0" applyFont="0" applyFill="0" applyBorder="0" applyAlignment="0" applyProtection="0">
      <alignment vertical="center"/>
    </xf>
    <xf numFmtId="0" fontId="44" fillId="5" borderId="0" applyNumberFormat="0" applyBorder="0" applyAlignment="0" applyProtection="0">
      <alignment vertical="center"/>
    </xf>
    <xf numFmtId="0" fontId="46" fillId="6" borderId="0" applyNumberFormat="0" applyBorder="0" applyAlignment="0" applyProtection="0">
      <alignment vertical="center"/>
    </xf>
    <xf numFmtId="43" fontId="42" fillId="0" borderId="0" applyFont="0" applyFill="0" applyBorder="0" applyAlignment="0" applyProtection="0">
      <alignment vertical="center"/>
    </xf>
    <xf numFmtId="0" fontId="47" fillId="7" borderId="0" applyNumberFormat="0" applyBorder="0" applyAlignment="0" applyProtection="0">
      <alignment vertical="center"/>
    </xf>
    <xf numFmtId="0" fontId="48" fillId="0" borderId="0" applyNumberFormat="0" applyFill="0" applyBorder="0" applyAlignment="0" applyProtection="0">
      <alignment vertical="center"/>
    </xf>
    <xf numFmtId="9" fontId="42" fillId="0" borderId="0" applyFont="0" applyFill="0" applyBorder="0" applyAlignment="0" applyProtection="0">
      <alignment vertical="center"/>
    </xf>
    <xf numFmtId="0" fontId="49" fillId="0" borderId="0" applyNumberFormat="0" applyFill="0" applyBorder="0" applyAlignment="0" applyProtection="0">
      <alignment vertical="center"/>
    </xf>
    <xf numFmtId="0" fontId="42" fillId="8" borderId="22" applyNumberFormat="0" applyFont="0" applyAlignment="0" applyProtection="0">
      <alignment vertical="center"/>
    </xf>
    <xf numFmtId="0" fontId="47" fillId="9" borderId="0" applyNumberFormat="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9" fillId="0" borderId="0"/>
    <xf numFmtId="0" fontId="54" fillId="0" borderId="23" applyNumberFormat="0" applyFill="0" applyAlignment="0" applyProtection="0">
      <alignment vertical="center"/>
    </xf>
    <xf numFmtId="0" fontId="0" fillId="0" borderId="0"/>
    <xf numFmtId="0" fontId="55" fillId="0" borderId="23" applyNumberFormat="0" applyFill="0" applyAlignment="0" applyProtection="0">
      <alignment vertical="center"/>
    </xf>
    <xf numFmtId="0" fontId="47" fillId="10" borderId="0" applyNumberFormat="0" applyBorder="0" applyAlignment="0" applyProtection="0">
      <alignment vertical="center"/>
    </xf>
    <xf numFmtId="0" fontId="50" fillId="0" borderId="24" applyNumberFormat="0" applyFill="0" applyAlignment="0" applyProtection="0">
      <alignment vertical="center"/>
    </xf>
    <xf numFmtId="0" fontId="47" fillId="11" borderId="0" applyNumberFormat="0" applyBorder="0" applyAlignment="0" applyProtection="0">
      <alignment vertical="center"/>
    </xf>
    <xf numFmtId="0" fontId="56" fillId="12" borderId="25" applyNumberFormat="0" applyAlignment="0" applyProtection="0">
      <alignment vertical="center"/>
    </xf>
    <xf numFmtId="0" fontId="57" fillId="12" borderId="21" applyNumberFormat="0" applyAlignment="0" applyProtection="0">
      <alignment vertical="center"/>
    </xf>
    <xf numFmtId="0" fontId="58" fillId="13" borderId="26" applyNumberFormat="0" applyAlignment="0" applyProtection="0">
      <alignment vertical="center"/>
    </xf>
    <xf numFmtId="0" fontId="44" fillId="14" borderId="0" applyNumberFormat="0" applyBorder="0" applyAlignment="0" applyProtection="0">
      <alignment vertical="center"/>
    </xf>
    <xf numFmtId="0" fontId="47" fillId="15" borderId="0" applyNumberFormat="0" applyBorder="0" applyAlignment="0" applyProtection="0">
      <alignment vertical="center"/>
    </xf>
    <xf numFmtId="0" fontId="59" fillId="0" borderId="27" applyNumberFormat="0" applyFill="0" applyAlignment="0" applyProtection="0">
      <alignment vertical="center"/>
    </xf>
    <xf numFmtId="0" fontId="60" fillId="0" borderId="28" applyNumberFormat="0" applyFill="0" applyAlignment="0" applyProtection="0">
      <alignment vertical="center"/>
    </xf>
    <xf numFmtId="0" fontId="61" fillId="16" borderId="0" applyNumberFormat="0" applyBorder="0" applyAlignment="0" applyProtection="0">
      <alignment vertical="center"/>
    </xf>
    <xf numFmtId="0" fontId="62" fillId="17" borderId="0" applyNumberFormat="0" applyBorder="0" applyAlignment="0" applyProtection="0">
      <alignment vertical="center"/>
    </xf>
    <xf numFmtId="0" fontId="44" fillId="18" borderId="0" applyNumberFormat="0" applyBorder="0" applyAlignment="0" applyProtection="0">
      <alignment vertical="center"/>
    </xf>
    <xf numFmtId="0" fontId="47" fillId="19" borderId="0" applyNumberFormat="0" applyBorder="0" applyAlignment="0" applyProtection="0">
      <alignment vertical="center"/>
    </xf>
    <xf numFmtId="0" fontId="0" fillId="0" borderId="0" applyProtection="0"/>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7" fillId="28" borderId="0" applyNumberFormat="0" applyBorder="0" applyAlignment="0" applyProtection="0">
      <alignment vertical="center"/>
    </xf>
    <xf numFmtId="0" fontId="0" fillId="0" borderId="0" applyProtection="0"/>
    <xf numFmtId="0" fontId="44"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0" fillId="0" borderId="0">
      <alignment vertical="center"/>
    </xf>
    <xf numFmtId="0" fontId="44" fillId="32" borderId="0" applyNumberFormat="0" applyBorder="0" applyAlignment="0" applyProtection="0">
      <alignment vertical="center"/>
    </xf>
    <xf numFmtId="0" fontId="47" fillId="33"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42" fillId="0" borderId="0"/>
  </cellStyleXfs>
  <cellXfs count="346">
    <xf numFmtId="0" fontId="0" fillId="0" borderId="0" xfId="0"/>
    <xf numFmtId="0" fontId="1" fillId="0" borderId="0" xfId="0" applyFont="1" applyFill="1" applyBorder="1" applyAlignment="1"/>
    <xf numFmtId="0" fontId="0" fillId="0" borderId="0" xfId="0" applyFill="1" applyBorder="1" applyAlignment="1"/>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vertical="center"/>
    </xf>
    <xf numFmtId="0" fontId="3" fillId="0" borderId="0" xfId="0" applyFont="1" applyFill="1" applyBorder="1" applyAlignment="1"/>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Alignment="1"/>
    <xf numFmtId="0" fontId="4" fillId="0" borderId="0" xfId="56" applyNumberFormat="1" applyFont="1" applyFill="1" applyBorder="1" applyAlignment="1" applyProtection="1">
      <alignment horizontal="left" vertical="center"/>
    </xf>
    <xf numFmtId="0" fontId="6" fillId="0" borderId="0" xfId="0" applyFont="1" applyFill="1" applyBorder="1" applyAlignment="1"/>
    <xf numFmtId="0" fontId="7" fillId="0" borderId="0" xfId="4" applyNumberFormat="1" applyFont="1" applyFill="1" applyBorder="1" applyAlignment="1" applyProtection="1">
      <alignment horizontal="center" vertical="center"/>
    </xf>
    <xf numFmtId="0" fontId="0" fillId="0" borderId="0" xfId="0" applyFont="1" applyFill="1" applyAlignment="1"/>
    <xf numFmtId="0" fontId="4" fillId="0" borderId="0" xfId="4" applyNumberFormat="1" applyFont="1" applyFill="1" applyBorder="1" applyAlignment="1" applyProtection="1">
      <alignment vertical="center"/>
    </xf>
    <xf numFmtId="0" fontId="4" fillId="0" borderId="0" xfId="4" applyNumberFormat="1" applyFont="1" applyFill="1" applyBorder="1" applyAlignment="1" applyProtection="1">
      <alignment horizontal="right"/>
    </xf>
    <xf numFmtId="0" fontId="5" fillId="0" borderId="1" xfId="0" applyFont="1" applyFill="1" applyBorder="1" applyAlignment="1">
      <alignment horizontal="center" vertical="center"/>
    </xf>
    <xf numFmtId="0" fontId="5" fillId="0" borderId="0" xfId="0" applyFont="1" applyFill="1" applyAlignment="1"/>
    <xf numFmtId="49" fontId="4" fillId="0" borderId="1" xfId="0" applyNumberFormat="1" applyFont="1" applyFill="1" applyBorder="1" applyAlignment="1">
      <alignment horizontal="justify" vertical="center"/>
    </xf>
    <xf numFmtId="177" fontId="8" fillId="0" borderId="1" xfId="0" applyNumberFormat="1" applyFont="1" applyFill="1" applyBorder="1" applyAlignment="1" applyProtection="1">
      <alignment horizontal="right" vertical="center" wrapText="1"/>
    </xf>
    <xf numFmtId="0" fontId="4" fillId="0" borderId="0" xfId="0" applyFont="1" applyFill="1" applyAlignment="1">
      <alignment vertical="center"/>
    </xf>
    <xf numFmtId="0" fontId="9"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1" fillId="0" borderId="0" xfId="0" applyNumberFormat="1" applyFont="1" applyFill="1" applyAlignment="1">
      <alignment horizontal="left" vertical="center" wrapText="1"/>
    </xf>
    <xf numFmtId="177" fontId="12" fillId="0" borderId="1" xfId="0" applyNumberFormat="1" applyFont="1" applyFill="1" applyBorder="1" applyAlignment="1" applyProtection="1">
      <alignment horizontal="right" vertical="center" wrapText="1"/>
    </xf>
    <xf numFmtId="0" fontId="0" fillId="0" borderId="3" xfId="0" applyFill="1" applyBorder="1"/>
    <xf numFmtId="0" fontId="0" fillId="0" borderId="2" xfId="0" applyFill="1" applyBorder="1"/>
    <xf numFmtId="0" fontId="13" fillId="0" borderId="4"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horizontal="center" vertical="center"/>
    </xf>
    <xf numFmtId="0" fontId="16" fillId="0" borderId="5"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8" fillId="0" borderId="7" xfId="0" applyNumberFormat="1" applyFont="1" applyFill="1" applyBorder="1" applyAlignment="1" applyProtection="1">
      <alignment horizontal="center" vertical="center"/>
    </xf>
    <xf numFmtId="0" fontId="18" fillId="0" borderId="8" xfId="0" applyNumberFormat="1" applyFont="1" applyFill="1" applyBorder="1" applyAlignment="1" applyProtection="1">
      <alignment horizontal="center" vertical="center" wrapText="1"/>
    </xf>
    <xf numFmtId="0" fontId="19" fillId="0" borderId="9"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left" vertical="center"/>
    </xf>
    <xf numFmtId="179" fontId="17" fillId="0" borderId="11" xfId="0" applyNumberFormat="1" applyFont="1" applyFill="1" applyBorder="1" applyAlignment="1" applyProtection="1">
      <alignment horizontal="right" vertical="center"/>
    </xf>
    <xf numFmtId="0" fontId="17" fillId="0" borderId="11" xfId="0" applyNumberFormat="1" applyFont="1" applyFill="1" applyBorder="1" applyAlignment="1" applyProtection="1">
      <alignment horizontal="left" vertical="center"/>
    </xf>
    <xf numFmtId="0" fontId="17" fillId="0" borderId="11" xfId="0" applyNumberFormat="1" applyFont="1" applyFill="1" applyBorder="1" applyAlignment="1" applyProtection="1">
      <alignment vertical="center"/>
    </xf>
    <xf numFmtId="179" fontId="17" fillId="0" borderId="12" xfId="0" applyNumberFormat="1" applyFont="1" applyFill="1" applyBorder="1" applyAlignment="1" applyProtection="1">
      <alignment horizontal="right" vertical="center"/>
    </xf>
    <xf numFmtId="0" fontId="19" fillId="0" borderId="12" xfId="0" applyNumberFormat="1" applyFont="1" applyFill="1" applyBorder="1" applyAlignment="1" applyProtection="1">
      <alignment horizontal="left" vertical="center"/>
    </xf>
    <xf numFmtId="179" fontId="17" fillId="0" borderId="11" xfId="19" applyNumberFormat="1" applyFont="1" applyFill="1" applyBorder="1" applyAlignment="1" applyProtection="1">
      <alignment horizontal="right" vertical="center"/>
    </xf>
    <xf numFmtId="179" fontId="17" fillId="0" borderId="13" xfId="19" applyNumberFormat="1" applyFont="1" applyFill="1" applyBorder="1" applyAlignment="1" applyProtection="1">
      <alignment horizontal="right" vertical="center"/>
    </xf>
    <xf numFmtId="0" fontId="21" fillId="0" borderId="1" xfId="0" applyFont="1" applyBorder="1"/>
    <xf numFmtId="0" fontId="0" fillId="0" borderId="14" xfId="0" applyFill="1" applyBorder="1"/>
    <xf numFmtId="0" fontId="14" fillId="0" borderId="15"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right" vertical="center"/>
    </xf>
    <xf numFmtId="0" fontId="19" fillId="0" borderId="8" xfId="0" applyNumberFormat="1" applyFont="1" applyFill="1" applyBorder="1" applyAlignment="1" applyProtection="1">
      <alignment horizontal="center" vertical="center" wrapText="1"/>
    </xf>
    <xf numFmtId="179" fontId="17" fillId="0" borderId="13" xfId="0" applyNumberFormat="1" applyFont="1" applyFill="1" applyBorder="1" applyAlignment="1" applyProtection="1">
      <alignment horizontal="right" vertical="center"/>
    </xf>
    <xf numFmtId="0" fontId="23" fillId="0" borderId="0" xfId="0" applyFont="1"/>
    <xf numFmtId="0" fontId="24" fillId="0" borderId="4"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xf>
    <xf numFmtId="0" fontId="26" fillId="0" borderId="0" xfId="0" applyNumberFormat="1" applyFont="1" applyFill="1" applyBorder="1" applyAlignment="1" applyProtection="1">
      <alignment horizontal="center" vertical="center"/>
    </xf>
    <xf numFmtId="0" fontId="18" fillId="0" borderId="7" xfId="0" applyNumberFormat="1" applyFont="1" applyFill="1" applyBorder="1" applyAlignment="1" applyProtection="1">
      <alignment horizontal="left" vertical="center"/>
    </xf>
    <xf numFmtId="0" fontId="19" fillId="0" borderId="11" xfId="0" applyNumberFormat="1" applyFont="1" applyFill="1" applyBorder="1" applyAlignment="1" applyProtection="1">
      <alignment horizontal="center" vertical="center"/>
    </xf>
    <xf numFmtId="0" fontId="25" fillId="0" borderId="15" xfId="0" applyNumberFormat="1" applyFont="1" applyFill="1" applyBorder="1" applyAlignment="1" applyProtection="1">
      <alignment horizontal="center" vertical="center"/>
    </xf>
    <xf numFmtId="0" fontId="22" fillId="0" borderId="16" xfId="0" applyNumberFormat="1" applyFont="1" applyFill="1" applyBorder="1" applyAlignment="1" applyProtection="1">
      <alignment horizontal="center" vertical="center"/>
    </xf>
    <xf numFmtId="0" fontId="6" fillId="0" borderId="0" xfId="58" applyFont="1"/>
    <xf numFmtId="10" fontId="6" fillId="0" borderId="0" xfId="58" applyNumberFormat="1" applyFont="1"/>
    <xf numFmtId="0" fontId="4" fillId="0" borderId="0" xfId="56" applyFont="1" applyAlignment="1">
      <alignment horizontal="left" vertical="center"/>
    </xf>
    <xf numFmtId="0" fontId="2" fillId="0" borderId="0" xfId="58" applyFont="1" applyAlignment="1">
      <alignment horizontal="center" vertical="center"/>
    </xf>
    <xf numFmtId="10" fontId="2" fillId="0" borderId="0" xfId="58" applyNumberFormat="1" applyFont="1" applyAlignment="1">
      <alignment horizontal="center" vertical="center"/>
    </xf>
    <xf numFmtId="0" fontId="27" fillId="0" borderId="0" xfId="58" applyFont="1"/>
    <xf numFmtId="10" fontId="4" fillId="0" borderId="0" xfId="58" applyNumberFormat="1" applyFont="1" applyAlignment="1">
      <alignment horizontal="center"/>
    </xf>
    <xf numFmtId="0" fontId="5" fillId="0" borderId="1" xfId="58" applyFont="1" applyBorder="1" applyAlignment="1">
      <alignment horizontal="center" vertical="center" wrapText="1"/>
    </xf>
    <xf numFmtId="10" fontId="5" fillId="0" borderId="1" xfId="58" applyNumberFormat="1" applyFont="1" applyBorder="1" applyAlignment="1">
      <alignment horizontal="center" vertical="center" wrapText="1"/>
    </xf>
    <xf numFmtId="0" fontId="4" fillId="0" borderId="1" xfId="58" applyFont="1" applyBorder="1" applyAlignment="1">
      <alignment vertical="center" wrapText="1"/>
    </xf>
    <xf numFmtId="180" fontId="4" fillId="0" borderId="1" xfId="58" applyNumberFormat="1" applyFont="1" applyBorder="1" applyAlignment="1">
      <alignment horizontal="right" vertical="center"/>
    </xf>
    <xf numFmtId="10" fontId="4" fillId="0" borderId="1" xfId="58" applyNumberFormat="1" applyFont="1" applyBorder="1" applyAlignment="1">
      <alignment vertical="center" wrapText="1"/>
    </xf>
    <xf numFmtId="0" fontId="4" fillId="0" borderId="1" xfId="58" applyFont="1" applyBorder="1" applyAlignment="1">
      <alignment vertical="center"/>
    </xf>
    <xf numFmtId="179" fontId="4" fillId="0" borderId="1" xfId="58" applyNumberFormat="1" applyFont="1" applyBorder="1" applyAlignment="1">
      <alignment horizontal="right" vertical="center"/>
    </xf>
    <xf numFmtId="0" fontId="28" fillId="0" borderId="1" xfId="58" applyFont="1" applyBorder="1" applyAlignment="1">
      <alignment horizontal="center" vertical="center" wrapText="1"/>
    </xf>
    <xf numFmtId="180" fontId="5" fillId="0" borderId="1" xfId="58" applyNumberFormat="1" applyFont="1" applyBorder="1" applyAlignment="1">
      <alignment horizontal="right" vertical="center"/>
    </xf>
    <xf numFmtId="0" fontId="28" fillId="0" borderId="1" xfId="58" applyFont="1" applyBorder="1" applyAlignment="1">
      <alignment horizontal="left" vertical="center" wrapText="1"/>
    </xf>
    <xf numFmtId="0" fontId="0" fillId="0" borderId="1" xfId="51" applyBorder="1">
      <alignment vertical="center"/>
    </xf>
    <xf numFmtId="0" fontId="4" fillId="0" borderId="1" xfId="51" applyFont="1" applyBorder="1">
      <alignment vertical="center"/>
    </xf>
    <xf numFmtId="0" fontId="4" fillId="0" borderId="1" xfId="58" applyFont="1" applyBorder="1" applyAlignment="1">
      <alignment horizontal="left" vertical="center" wrapText="1"/>
    </xf>
    <xf numFmtId="0" fontId="6" fillId="0" borderId="0" xfId="58" applyFont="1" applyAlignment="1">
      <alignment horizontal="left"/>
    </xf>
    <xf numFmtId="0" fontId="15" fillId="0" borderId="0" xfId="0" applyFont="1" applyFill="1" applyAlignment="1">
      <alignment horizontal="center" vertical="center"/>
    </xf>
    <xf numFmtId="0" fontId="8" fillId="0" borderId="0" xfId="0" applyFont="1" applyFill="1" applyAlignment="1"/>
    <xf numFmtId="2" fontId="29" fillId="0" borderId="0" xfId="0" applyNumberFormat="1" applyFont="1" applyFill="1" applyBorder="1" applyAlignment="1"/>
    <xf numFmtId="2" fontId="29" fillId="0" borderId="0" xfId="0" applyNumberFormat="1" applyFont="1" applyFill="1" applyAlignment="1" applyProtection="1">
      <alignment horizontal="left"/>
    </xf>
    <xf numFmtId="0" fontId="6" fillId="0" borderId="0" xfId="0" applyFont="1" applyFill="1" applyAlignment="1">
      <alignment horizontal="right" vertical="center"/>
    </xf>
    <xf numFmtId="0" fontId="30" fillId="0" borderId="1" xfId="0" applyFont="1" applyFill="1" applyBorder="1" applyAlignment="1">
      <alignment horizontal="center" vertical="center" wrapText="1"/>
    </xf>
    <xf numFmtId="2" fontId="30" fillId="0" borderId="1" xfId="0" applyNumberFormat="1" applyFont="1" applyFill="1" applyBorder="1" applyAlignment="1" applyProtection="1">
      <alignment horizontal="center" vertical="center" wrapText="1"/>
    </xf>
    <xf numFmtId="2" fontId="30"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2" fontId="30" fillId="0" borderId="1" xfId="0" applyNumberFormat="1" applyFont="1" applyFill="1" applyBorder="1" applyAlignment="1" applyProtection="1">
      <alignment vertical="center" wrapText="1"/>
    </xf>
    <xf numFmtId="2" fontId="30" fillId="0" borderId="1" xfId="0" applyNumberFormat="1" applyFont="1" applyFill="1" applyBorder="1" applyAlignment="1">
      <alignment vertical="center" wrapText="1"/>
    </xf>
    <xf numFmtId="2" fontId="8" fillId="0" borderId="1" xfId="0" applyNumberFormat="1" applyFont="1" applyFill="1" applyBorder="1" applyAlignment="1" applyProtection="1">
      <alignment vertical="center" wrapText="1"/>
    </xf>
    <xf numFmtId="181" fontId="8" fillId="0" borderId="1" xfId="54" applyNumberFormat="1" applyFont="1" applyFill="1" applyBorder="1" applyAlignment="1">
      <alignment vertical="center" wrapText="1"/>
    </xf>
    <xf numFmtId="180" fontId="8" fillId="0" borderId="1" xfId="0" applyNumberFormat="1" applyFont="1" applyFill="1" applyBorder="1" applyAlignment="1" applyProtection="1">
      <alignment vertical="center" wrapText="1"/>
    </xf>
    <xf numFmtId="10" fontId="8" fillId="0" borderId="1" xfId="54" applyNumberFormat="1" applyFont="1" applyFill="1" applyBorder="1" applyAlignment="1">
      <alignment vertical="center" wrapText="1"/>
    </xf>
    <xf numFmtId="180" fontId="31" fillId="0" borderId="1" xfId="0" applyNumberFormat="1" applyFont="1" applyFill="1" applyBorder="1" applyAlignment="1"/>
    <xf numFmtId="0" fontId="8" fillId="0" borderId="1" xfId="0" applyFont="1" applyFill="1" applyBorder="1" applyAlignment="1">
      <alignment vertical="center"/>
    </xf>
    <xf numFmtId="0" fontId="31" fillId="0" borderId="1" xfId="0" applyFont="1" applyFill="1" applyBorder="1" applyAlignment="1"/>
    <xf numFmtId="0" fontId="30" fillId="0" borderId="1" xfId="0" applyFont="1" applyFill="1" applyBorder="1" applyAlignment="1">
      <alignment horizontal="left" vertical="center" wrapText="1"/>
    </xf>
    <xf numFmtId="0" fontId="12" fillId="0" borderId="1" xfId="51" applyFont="1" applyFill="1" applyBorder="1" applyAlignment="1">
      <alignment vertical="center"/>
    </xf>
    <xf numFmtId="0" fontId="8" fillId="0" borderId="1" xfId="51" applyFont="1" applyFill="1" applyBorder="1" applyAlignment="1">
      <alignment vertical="center"/>
    </xf>
    <xf numFmtId="0" fontId="8" fillId="0" borderId="1" xfId="0" applyFont="1" applyFill="1" applyBorder="1" applyAlignment="1">
      <alignment horizontal="left" vertical="center" wrapText="1"/>
    </xf>
    <xf numFmtId="0" fontId="0" fillId="0" borderId="3" xfId="0" applyBorder="1"/>
    <xf numFmtId="0" fontId="0" fillId="0" borderId="2" xfId="0" applyBorder="1"/>
    <xf numFmtId="0" fontId="0" fillId="0" borderId="14" xfId="0" applyBorder="1"/>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0" fillId="0" borderId="5" xfId="0" applyBorder="1"/>
    <xf numFmtId="0" fontId="0" fillId="0" borderId="6" xfId="0" applyBorder="1"/>
    <xf numFmtId="0" fontId="0" fillId="0" borderId="16" xfId="0" applyBorder="1" applyAlignment="1">
      <alignment horizontal="right"/>
    </xf>
    <xf numFmtId="0" fontId="0" fillId="0" borderId="9" xfId="0" applyBorder="1" applyAlignment="1">
      <alignment horizontal="center" vertical="center"/>
    </xf>
    <xf numFmtId="0" fontId="0" fillId="0" borderId="9" xfId="0"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21" fillId="0" borderId="1" xfId="0" applyFont="1" applyBorder="1" applyAlignment="1">
      <alignment horizontal="center" vertical="center"/>
    </xf>
    <xf numFmtId="0" fontId="21" fillId="0" borderId="1" xfId="0" applyFont="1" applyBorder="1" applyAlignment="1">
      <alignment vertical="center"/>
    </xf>
    <xf numFmtId="9" fontId="0" fillId="0" borderId="1" xfId="0" applyNumberFormat="1" applyBorder="1" applyAlignment="1">
      <alignment vertical="center"/>
    </xf>
    <xf numFmtId="0" fontId="0" fillId="0" borderId="1" xfId="0" applyBorder="1" applyAlignment="1">
      <alignment horizontal="left" vertical="center" indent="1"/>
    </xf>
    <xf numFmtId="0" fontId="0" fillId="0" borderId="0" xfId="0" applyBorder="1"/>
    <xf numFmtId="0" fontId="0" fillId="0" borderId="0" xfId="0" applyBorder="1" applyAlignment="1">
      <alignment horizontal="right"/>
    </xf>
    <xf numFmtId="0" fontId="0" fillId="0" borderId="1" xfId="0" applyBorder="1"/>
    <xf numFmtId="177" fontId="12" fillId="0" borderId="1" xfId="0" applyNumberFormat="1" applyFont="1" applyBorder="1" applyAlignment="1">
      <alignment horizontal="center" vertical="center"/>
    </xf>
    <xf numFmtId="10" fontId="12" fillId="0" borderId="1" xfId="0" applyNumberFormat="1" applyFont="1" applyBorder="1" applyAlignment="1">
      <alignment horizontal="center" vertical="center"/>
    </xf>
    <xf numFmtId="177" fontId="0" fillId="0" borderId="0" xfId="0" applyNumberFormat="1"/>
    <xf numFmtId="177" fontId="0" fillId="0" borderId="0" xfId="0" applyNumberFormat="1" applyAlignment="1">
      <alignment horizontal="center"/>
    </xf>
    <xf numFmtId="0" fontId="27" fillId="0" borderId="3" xfId="0" applyFont="1" applyFill="1" applyBorder="1" applyAlignment="1">
      <alignment vertical="center"/>
    </xf>
    <xf numFmtId="177" fontId="8" fillId="0" borderId="2" xfId="0" applyNumberFormat="1" applyFont="1" applyFill="1" applyBorder="1" applyAlignment="1">
      <alignment vertical="center"/>
    </xf>
    <xf numFmtId="177" fontId="8" fillId="0" borderId="2" xfId="0" applyNumberFormat="1" applyFont="1" applyFill="1" applyBorder="1" applyAlignment="1">
      <alignment horizontal="center" vertical="center"/>
    </xf>
    <xf numFmtId="0" fontId="8" fillId="0" borderId="14"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Alignment="1">
      <alignment horizontal="center" vertical="center"/>
    </xf>
    <xf numFmtId="0" fontId="32" fillId="0" borderId="15" xfId="0" applyFont="1" applyFill="1" applyBorder="1" applyAlignment="1">
      <alignment horizontal="center" vertical="center"/>
    </xf>
    <xf numFmtId="0" fontId="8" fillId="0" borderId="5" xfId="0" applyFont="1" applyFill="1" applyBorder="1" applyAlignment="1">
      <alignment vertical="center"/>
    </xf>
    <xf numFmtId="177" fontId="8" fillId="0" borderId="6" xfId="0" applyNumberFormat="1" applyFont="1" applyFill="1" applyBorder="1" applyAlignment="1">
      <alignment vertical="center"/>
    </xf>
    <xf numFmtId="177" fontId="8" fillId="0" borderId="6" xfId="0" applyNumberFormat="1" applyFont="1" applyFill="1" applyBorder="1" applyAlignment="1">
      <alignment horizontal="center" vertical="center"/>
    </xf>
    <xf numFmtId="0" fontId="4" fillId="0" borderId="16" xfId="0" applyFont="1" applyFill="1" applyBorder="1" applyAlignment="1">
      <alignment horizontal="right" vertical="center"/>
    </xf>
    <xf numFmtId="0" fontId="27" fillId="0" borderId="17" xfId="0" applyFont="1" applyFill="1" applyBorder="1" applyAlignment="1">
      <alignment horizontal="center" vertical="center"/>
    </xf>
    <xf numFmtId="177" fontId="27" fillId="0" borderId="17" xfId="0" applyNumberFormat="1" applyFont="1" applyFill="1" applyBorder="1" applyAlignment="1">
      <alignment horizontal="center" vertical="center"/>
    </xf>
    <xf numFmtId="177" fontId="27" fillId="0" borderId="17" xfId="0" applyNumberFormat="1" applyFont="1" applyFill="1" applyBorder="1" applyAlignment="1">
      <alignment horizontal="center" vertical="center" wrapText="1"/>
    </xf>
    <xf numFmtId="0" fontId="27" fillId="0" borderId="17" xfId="0" applyFont="1" applyFill="1" applyBorder="1" applyAlignment="1">
      <alignment horizontal="center" vertical="center" wrapText="1"/>
    </xf>
    <xf numFmtId="0" fontId="8" fillId="0" borderId="9" xfId="0" applyFont="1" applyFill="1" applyBorder="1" applyAlignment="1">
      <alignment horizontal="center" vertical="center"/>
    </xf>
    <xf numFmtId="177" fontId="8" fillId="0" borderId="9" xfId="0" applyNumberFormat="1" applyFont="1" applyFill="1" applyBorder="1" applyAlignment="1">
      <alignment horizontal="center"/>
    </xf>
    <xf numFmtId="177" fontId="8" fillId="0" borderId="9" xfId="0" applyNumberFormat="1" applyFont="1" applyFill="1" applyBorder="1" applyAlignment="1">
      <alignment horizontal="center" wrapText="1"/>
    </xf>
    <xf numFmtId="3" fontId="4" fillId="0" borderId="1" xfId="0" applyNumberFormat="1" applyFont="1" applyFill="1" applyBorder="1" applyAlignment="1" applyProtection="1">
      <alignment vertical="center"/>
    </xf>
    <xf numFmtId="177" fontId="12" fillId="0" borderId="1" xfId="0" applyNumberFormat="1" applyFont="1" applyFill="1" applyBorder="1" applyAlignment="1">
      <alignment horizontal="center" vertical="center"/>
    </xf>
    <xf numFmtId="10" fontId="12" fillId="0" borderId="1" xfId="0" applyNumberFormat="1" applyFont="1" applyFill="1" applyBorder="1" applyAlignment="1">
      <alignment horizontal="center" vertical="center"/>
    </xf>
    <xf numFmtId="3" fontId="8" fillId="0" borderId="1" xfId="0" applyNumberFormat="1" applyFont="1" applyFill="1" applyBorder="1" applyAlignment="1" applyProtection="1">
      <alignment horizontal="left" vertical="center"/>
    </xf>
    <xf numFmtId="0" fontId="12" fillId="0" borderId="1" xfId="0" applyFont="1" applyFill="1" applyBorder="1" applyAlignment="1">
      <alignment horizontal="center" vertical="center"/>
    </xf>
    <xf numFmtId="182" fontId="12" fillId="2" borderId="1" xfId="0" applyNumberFormat="1" applyFont="1" applyFill="1" applyBorder="1" applyAlignment="1">
      <alignment horizontal="center" vertical="center"/>
    </xf>
    <xf numFmtId="3" fontId="8" fillId="0" borderId="1" xfId="0" applyNumberFormat="1" applyFont="1" applyFill="1" applyBorder="1" applyAlignment="1" applyProtection="1">
      <alignment vertical="center"/>
    </xf>
    <xf numFmtId="182" fontId="12" fillId="0" borderId="1" xfId="0" applyNumberFormat="1" applyFont="1" applyFill="1" applyBorder="1" applyAlignment="1" applyProtection="1">
      <alignment horizontal="center" vertical="center"/>
    </xf>
    <xf numFmtId="182" fontId="12" fillId="2" borderId="1" xfId="0" applyNumberFormat="1" applyFont="1" applyFill="1" applyBorder="1" applyAlignment="1" applyProtection="1">
      <alignment horizontal="center" vertical="center"/>
    </xf>
    <xf numFmtId="182" fontId="12" fillId="0" borderId="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8" fillId="0" borderId="1" xfId="54" applyFont="1" applyFill="1" applyBorder="1" applyAlignment="1">
      <alignment vertical="center" wrapText="1"/>
    </xf>
    <xf numFmtId="3" fontId="4" fillId="0" borderId="1" xfId="0" applyNumberFormat="1" applyFont="1" applyFill="1" applyBorder="1" applyAlignment="1" applyProtection="1">
      <alignment horizontal="left" vertical="center"/>
    </xf>
    <xf numFmtId="0" fontId="8" fillId="0" borderId="1" xfId="0" applyFont="1" applyFill="1" applyBorder="1"/>
    <xf numFmtId="0" fontId="30" fillId="0" borderId="1" xfId="0" applyFont="1" applyFill="1" applyBorder="1" applyAlignment="1">
      <alignment horizontal="distributed" vertical="center"/>
    </xf>
    <xf numFmtId="177" fontId="0" fillId="0" borderId="0" xfId="0" applyNumberFormat="1" applyFill="1"/>
    <xf numFmtId="177" fontId="0" fillId="0" borderId="0" xfId="0" applyNumberFormat="1" applyFill="1" applyAlignment="1">
      <alignment horizontal="center"/>
    </xf>
    <xf numFmtId="0" fontId="0" fillId="0" borderId="0" xfId="0" applyFill="1"/>
    <xf numFmtId="0" fontId="0" fillId="0" borderId="0" xfId="0" applyFont="1"/>
    <xf numFmtId="182" fontId="12" fillId="0" borderId="0" xfId="0" applyNumberFormat="1" applyFont="1" applyAlignment="1">
      <alignment horizontal="center"/>
    </xf>
    <xf numFmtId="10" fontId="12" fillId="0" borderId="0" xfId="0" applyNumberFormat="1" applyFont="1" applyAlignment="1">
      <alignment horizontal="center"/>
    </xf>
    <xf numFmtId="0" fontId="0" fillId="0" borderId="3" xfId="0" applyFont="1" applyFill="1" applyBorder="1"/>
    <xf numFmtId="182" fontId="12" fillId="0" borderId="2" xfId="0" applyNumberFormat="1" applyFont="1" applyFill="1" applyBorder="1" applyAlignment="1">
      <alignment horizontal="center"/>
    </xf>
    <xf numFmtId="10" fontId="12" fillId="0" borderId="14" xfId="0" applyNumberFormat="1" applyFont="1" applyFill="1" applyBorder="1" applyAlignment="1">
      <alignment horizontal="center"/>
    </xf>
    <xf numFmtId="0" fontId="2" fillId="0" borderId="4" xfId="0" applyFont="1" applyFill="1" applyBorder="1" applyAlignment="1">
      <alignment horizontal="center" vertical="center"/>
    </xf>
    <xf numFmtId="10" fontId="2" fillId="0" borderId="15" xfId="0" applyNumberFormat="1" applyFont="1" applyFill="1" applyBorder="1" applyAlignment="1">
      <alignment horizontal="center" vertical="center"/>
    </xf>
    <xf numFmtId="0" fontId="27" fillId="0" borderId="5" xfId="0" applyFont="1" applyFill="1" applyBorder="1" applyAlignment="1">
      <alignment horizontal="right" vertical="center"/>
    </xf>
    <xf numFmtId="0" fontId="27" fillId="0" borderId="6" xfId="0" applyFont="1" applyFill="1" applyBorder="1" applyAlignment="1">
      <alignment horizontal="center" vertical="center"/>
    </xf>
    <xf numFmtId="10" fontId="27" fillId="0" borderId="16" xfId="0" applyNumberFormat="1" applyFont="1" applyFill="1" applyBorder="1" applyAlignment="1">
      <alignment horizontal="center" vertical="center"/>
    </xf>
    <xf numFmtId="0" fontId="27" fillId="0" borderId="9" xfId="0" applyFont="1" applyFill="1" applyBorder="1" applyAlignment="1">
      <alignment horizontal="center" vertical="center"/>
    </xf>
    <xf numFmtId="182" fontId="12" fillId="0" borderId="9" xfId="0" applyNumberFormat="1" applyFont="1" applyFill="1" applyBorder="1" applyAlignment="1">
      <alignment horizontal="center" vertical="center" wrapText="1"/>
    </xf>
    <xf numFmtId="182" fontId="12" fillId="0" borderId="9" xfId="0" applyNumberFormat="1" applyFont="1" applyFill="1" applyBorder="1" applyAlignment="1">
      <alignment horizontal="center" vertical="center"/>
    </xf>
    <xf numFmtId="10" fontId="12" fillId="0" borderId="9"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left" vertical="center"/>
    </xf>
    <xf numFmtId="182" fontId="12" fillId="0" borderId="1" xfId="0" applyNumberFormat="1" applyFont="1" applyFill="1" applyBorder="1" applyAlignment="1">
      <alignment horizontal="center"/>
    </xf>
    <xf numFmtId="10" fontId="12" fillId="0" borderId="1" xfId="0" applyNumberFormat="1" applyFont="1" applyFill="1" applyBorder="1" applyAlignment="1">
      <alignment horizontal="center"/>
    </xf>
    <xf numFmtId="182" fontId="33" fillId="0" borderId="1" xfId="0" applyNumberFormat="1" applyFont="1" applyFill="1" applyBorder="1" applyAlignment="1">
      <alignment horizontal="center" vertical="center"/>
    </xf>
    <xf numFmtId="10" fontId="33" fillId="0" borderId="1" xfId="0" applyNumberFormat="1" applyFont="1" applyFill="1" applyBorder="1" applyAlignment="1">
      <alignment horizontal="center" vertical="center"/>
    </xf>
    <xf numFmtId="0" fontId="9" fillId="0" borderId="1" xfId="0" applyNumberFormat="1" applyFont="1" applyFill="1" applyBorder="1" applyAlignment="1" applyProtection="1">
      <alignment vertical="center"/>
    </xf>
    <xf numFmtId="0" fontId="9" fillId="0" borderId="9" xfId="0" applyNumberFormat="1" applyFont="1" applyFill="1" applyBorder="1" applyAlignment="1" applyProtection="1">
      <alignment vertical="center"/>
    </xf>
    <xf numFmtId="0" fontId="21" fillId="0" borderId="1" xfId="0" applyFont="1" applyFill="1" applyBorder="1" applyAlignment="1">
      <alignment horizontal="center"/>
    </xf>
    <xf numFmtId="182" fontId="0" fillId="0" borderId="0" xfId="0" applyNumberFormat="1" applyFont="1"/>
    <xf numFmtId="0" fontId="0" fillId="0" borderId="3" xfId="0" applyFont="1" applyBorder="1"/>
    <xf numFmtId="182" fontId="0" fillId="0" borderId="2" xfId="0" applyNumberFormat="1" applyFont="1" applyBorder="1"/>
    <xf numFmtId="0" fontId="0" fillId="0" borderId="14" xfId="0" applyFont="1" applyBorder="1"/>
    <xf numFmtId="0" fontId="2" fillId="0" borderId="15" xfId="0" applyFont="1" applyFill="1" applyBorder="1" applyAlignment="1">
      <alignment horizontal="center" vertical="center"/>
    </xf>
    <xf numFmtId="0" fontId="27" fillId="0" borderId="6" xfId="0" applyFont="1" applyFill="1" applyBorder="1" applyAlignment="1">
      <alignment horizontal="right" vertical="center"/>
    </xf>
    <xf numFmtId="0" fontId="27" fillId="0" borderId="16" xfId="0" applyFont="1" applyFill="1" applyBorder="1" applyAlignment="1">
      <alignment horizontal="right" vertical="center"/>
    </xf>
    <xf numFmtId="182" fontId="27" fillId="0" borderId="9" xfId="0" applyNumberFormat="1" applyFont="1" applyFill="1" applyBorder="1" applyAlignment="1">
      <alignment horizontal="center" vertical="center" wrapText="1"/>
    </xf>
    <xf numFmtId="182" fontId="27" fillId="0" borderId="9" xfId="0" applyNumberFormat="1" applyFont="1" applyFill="1" applyBorder="1" applyAlignment="1">
      <alignment horizontal="center" vertical="center"/>
    </xf>
    <xf numFmtId="0" fontId="27" fillId="0" borderId="9" xfId="0" applyFont="1" applyFill="1" applyBorder="1" applyAlignment="1">
      <alignment horizontal="center" vertical="center" wrapText="1"/>
    </xf>
    <xf numFmtId="182" fontId="12" fillId="2" borderId="9" xfId="0" applyNumberFormat="1" applyFont="1" applyFill="1" applyBorder="1" applyAlignment="1">
      <alignment horizontal="center" vertical="center"/>
    </xf>
    <xf numFmtId="10" fontId="12" fillId="0" borderId="9" xfId="0" applyNumberFormat="1" applyFont="1" applyFill="1" applyBorder="1" applyAlignment="1">
      <alignment horizontal="center" vertical="center"/>
    </xf>
    <xf numFmtId="182" fontId="12" fillId="0" borderId="0" xfId="0" applyNumberFormat="1" applyFont="1"/>
    <xf numFmtId="0" fontId="5" fillId="0" borderId="1" xfId="0" applyFont="1" applyFill="1" applyBorder="1" applyAlignment="1">
      <alignment horizontal="distributed" vertical="center"/>
    </xf>
    <xf numFmtId="0" fontId="5" fillId="0" borderId="1" xfId="0" applyFont="1" applyFill="1" applyBorder="1" applyAlignment="1">
      <alignment vertical="center"/>
    </xf>
    <xf numFmtId="1" fontId="8" fillId="0" borderId="1" xfId="0" applyNumberFormat="1" applyFont="1" applyFill="1" applyBorder="1" applyAlignment="1" applyProtection="1">
      <alignment vertical="center"/>
      <protection locked="0"/>
    </xf>
    <xf numFmtId="182" fontId="0" fillId="0" borderId="0" xfId="0" applyNumberFormat="1" applyFont="1" applyFill="1"/>
    <xf numFmtId="0" fontId="0" fillId="0" borderId="0" xfId="0" applyFont="1" applyFill="1"/>
    <xf numFmtId="177" fontId="0" fillId="0" borderId="2" xfId="0" applyNumberFormat="1" applyBorder="1"/>
    <xf numFmtId="0" fontId="26" fillId="0" borderId="4" xfId="0" applyFont="1" applyFill="1" applyBorder="1" applyAlignment="1">
      <alignment horizontal="center" vertical="center"/>
    </xf>
    <xf numFmtId="0" fontId="26" fillId="0" borderId="0" xfId="0" applyFont="1" applyFill="1" applyAlignment="1">
      <alignment horizontal="center" vertical="center"/>
    </xf>
    <xf numFmtId="0" fontId="26" fillId="0" borderId="15"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20" xfId="0" applyFont="1" applyFill="1" applyBorder="1" applyAlignment="1">
      <alignment horizontal="center" vertical="center"/>
    </xf>
    <xf numFmtId="0" fontId="27"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xf>
    <xf numFmtId="0" fontId="27" fillId="0" borderId="1" xfId="0" applyFont="1" applyFill="1" applyBorder="1" applyAlignment="1">
      <alignment horizontal="center" vertical="center" wrapText="1"/>
    </xf>
    <xf numFmtId="3" fontId="34" fillId="0" borderId="1" xfId="0" applyNumberFormat="1" applyFont="1" applyFill="1" applyBorder="1" applyAlignment="1" applyProtection="1">
      <alignment vertical="center"/>
    </xf>
    <xf numFmtId="0" fontId="35" fillId="2" borderId="1" xfId="0" applyFont="1" applyFill="1" applyBorder="1" applyAlignment="1">
      <alignment horizontal="center" vertical="center"/>
    </xf>
    <xf numFmtId="3" fontId="36" fillId="0" borderId="1" xfId="0" applyNumberFormat="1" applyFont="1" applyFill="1" applyBorder="1" applyAlignment="1" applyProtection="1">
      <alignment vertical="center"/>
    </xf>
    <xf numFmtId="0" fontId="30" fillId="0" borderId="1" xfId="0" applyFont="1" applyFill="1" applyBorder="1" applyAlignment="1">
      <alignment vertical="center"/>
    </xf>
    <xf numFmtId="0" fontId="12" fillId="0" borderId="0" xfId="0" applyFont="1"/>
    <xf numFmtId="0" fontId="37" fillId="0" borderId="3" xfId="0" applyFont="1" applyBorder="1"/>
    <xf numFmtId="0" fontId="29" fillId="0" borderId="2" xfId="0" applyFont="1" applyBorder="1"/>
    <xf numFmtId="0" fontId="12" fillId="0" borderId="2" xfId="0" applyFont="1" applyFill="1" applyBorder="1" applyAlignment="1">
      <alignment horizontal="center"/>
    </xf>
    <xf numFmtId="0" fontId="12" fillId="0" borderId="14" xfId="0" applyFont="1" applyBorder="1"/>
    <xf numFmtId="0" fontId="2" fillId="0" borderId="4" xfId="0" applyFont="1" applyFill="1" applyBorder="1" applyAlignment="1">
      <alignment horizontal="center" wrapText="1"/>
    </xf>
    <xf numFmtId="0" fontId="2" fillId="0" borderId="0" xfId="0" applyFont="1" applyFill="1" applyBorder="1" applyAlignment="1">
      <alignment horizontal="center" wrapText="1"/>
    </xf>
    <xf numFmtId="0" fontId="2" fillId="0" borderId="15" xfId="0" applyFont="1" applyFill="1" applyBorder="1" applyAlignment="1">
      <alignment horizontal="center" wrapText="1"/>
    </xf>
    <xf numFmtId="0" fontId="38" fillId="0" borderId="5" xfId="0" applyFont="1" applyFill="1" applyBorder="1" applyAlignment="1">
      <alignment horizontal="center" wrapText="1"/>
    </xf>
    <xf numFmtId="0" fontId="39" fillId="0" borderId="6" xfId="0" applyFont="1" applyFill="1" applyBorder="1" applyAlignment="1">
      <alignment horizontal="center" wrapText="1"/>
    </xf>
    <xf numFmtId="0" fontId="35" fillId="0" borderId="16" xfId="0" applyFont="1" applyFill="1" applyBorder="1" applyAlignment="1">
      <alignment horizontal="right" wrapText="1"/>
    </xf>
    <xf numFmtId="0" fontId="0" fillId="0" borderId="9"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9" xfId="0" applyFont="1" applyFill="1" applyBorder="1" applyAlignment="1">
      <alignment vertical="center"/>
    </xf>
    <xf numFmtId="0" fontId="30" fillId="0" borderId="1" xfId="47" applyFont="1" applyFill="1" applyBorder="1" applyAlignment="1" applyProtection="1">
      <alignment vertical="center"/>
    </xf>
    <xf numFmtId="177" fontId="33" fillId="0" borderId="1" xfId="47" applyNumberFormat="1" applyFont="1" applyFill="1" applyBorder="1" applyAlignment="1" applyProtection="1">
      <alignment horizontal="center" vertical="center"/>
    </xf>
    <xf numFmtId="0" fontId="8" fillId="0" borderId="1" xfId="47" applyFont="1" applyFill="1" applyBorder="1" applyAlignment="1" applyProtection="1">
      <alignment horizontal="left" vertical="center" indent="1"/>
    </xf>
    <xf numFmtId="177" fontId="12" fillId="0" borderId="1" xfId="47" applyNumberFormat="1" applyFont="1" applyFill="1" applyBorder="1" applyAlignment="1" applyProtection="1">
      <alignment horizontal="center" vertical="center"/>
    </xf>
    <xf numFmtId="0" fontId="12" fillId="0" borderId="1" xfId="54" applyFont="1" applyFill="1" applyBorder="1" applyAlignment="1" applyProtection="1">
      <alignment vertical="center"/>
    </xf>
    <xf numFmtId="3" fontId="8" fillId="0" borderId="1" xfId="0" applyNumberFormat="1" applyFont="1" applyFill="1" applyBorder="1" applyAlignment="1" applyProtection="1">
      <alignment vertical="center"/>
      <protection locked="0"/>
    </xf>
    <xf numFmtId="178" fontId="0" fillId="0" borderId="1"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 xfId="0" applyFont="1" applyBorder="1"/>
    <xf numFmtId="178" fontId="40" fillId="0" borderId="1" xfId="0" applyNumberFormat="1" applyFont="1" applyFill="1" applyBorder="1" applyAlignment="1" applyProtection="1">
      <alignment horizontal="center" vertical="center"/>
      <protection locked="0"/>
    </xf>
    <xf numFmtId="0" fontId="40" fillId="2" borderId="1" xfId="0" applyFont="1" applyFill="1" applyBorder="1" applyAlignment="1" applyProtection="1">
      <alignment horizontal="center" vertical="center"/>
      <protection locked="0"/>
    </xf>
    <xf numFmtId="3" fontId="35" fillId="0" borderId="1" xfId="0" applyNumberFormat="1" applyFont="1" applyFill="1" applyBorder="1" applyAlignment="1" applyProtection="1">
      <alignment vertical="center"/>
      <protection locked="0"/>
    </xf>
    <xf numFmtId="3" fontId="0" fillId="2"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protection locked="0"/>
    </xf>
    <xf numFmtId="178" fontId="12" fillId="0" borderId="1" xfId="0" applyNumberFormat="1"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37" fillId="0" borderId="2" xfId="0" applyFont="1" applyBorder="1"/>
    <xf numFmtId="0" fontId="0" fillId="0" borderId="2" xfId="0" applyFont="1" applyFill="1" applyBorder="1" applyAlignment="1">
      <alignment horizontal="center"/>
    </xf>
    <xf numFmtId="0" fontId="38" fillId="0" borderId="6" xfId="0" applyFont="1" applyFill="1" applyBorder="1" applyAlignment="1">
      <alignment horizont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6" xfId="0" applyBorder="1" applyAlignment="1">
      <alignment horizontal="center" vertical="center"/>
    </xf>
    <xf numFmtId="0" fontId="33" fillId="0" borderId="1" xfId="54" applyFont="1" applyBorder="1" applyAlignment="1" applyProtection="1">
      <alignment vertical="center"/>
    </xf>
    <xf numFmtId="0" fontId="21" fillId="0" borderId="1" xfId="54" applyFont="1" applyBorder="1" applyAlignment="1" applyProtection="1">
      <alignment vertical="center"/>
    </xf>
    <xf numFmtId="0" fontId="21" fillId="0" borderId="1" xfId="54" applyFont="1" applyBorder="1" applyAlignment="1" applyProtection="1">
      <alignment vertical="center" wrapText="1"/>
    </xf>
    <xf numFmtId="0" fontId="0" fillId="0" borderId="1" xfId="54" applyFont="1" applyBorder="1" applyAlignment="1" applyProtection="1">
      <alignment vertical="center" wrapText="1"/>
    </xf>
    <xf numFmtId="0" fontId="12" fillId="0" borderId="1" xfId="54" applyFont="1" applyBorder="1" applyAlignment="1" applyProtection="1">
      <alignment vertical="center"/>
    </xf>
    <xf numFmtId="177" fontId="12" fillId="0" borderId="1" xfId="54" applyNumberFormat="1" applyFont="1" applyBorder="1" applyAlignment="1" applyProtection="1">
      <alignment horizontal="center" vertical="center"/>
    </xf>
    <xf numFmtId="9" fontId="12" fillId="0" borderId="1" xfId="54" applyNumberFormat="1" applyFont="1" applyBorder="1" applyAlignment="1" applyProtection="1">
      <alignment horizontal="center" vertical="center"/>
    </xf>
    <xf numFmtId="0" fontId="0" fillId="0" borderId="16" xfId="0" applyBorder="1" applyAlignment="1">
      <alignment vertical="center"/>
    </xf>
    <xf numFmtId="0" fontId="37" fillId="0" borderId="0" xfId="0" applyFont="1" applyBorder="1"/>
    <xf numFmtId="0" fontId="0" fillId="0" borderId="0" xfId="0" applyFont="1" applyFill="1" applyBorder="1" applyAlignment="1">
      <alignment horizontal="center"/>
    </xf>
    <xf numFmtId="0" fontId="2" fillId="0" borderId="0" xfId="0" applyFont="1" applyFill="1" applyAlignment="1">
      <alignment horizontal="center" vertical="center" wrapText="1"/>
    </xf>
    <xf numFmtId="0" fontId="38" fillId="0" borderId="1" xfId="0" applyFont="1" applyFill="1" applyBorder="1" applyAlignment="1">
      <alignment horizontal="center" wrapText="1"/>
    </xf>
    <xf numFmtId="0" fontId="35" fillId="0" borderId="1" xfId="0" applyFont="1" applyFill="1" applyBorder="1" applyAlignment="1">
      <alignment horizontal="right" wrapText="1"/>
    </xf>
    <xf numFmtId="0" fontId="0" fillId="0" borderId="1" xfId="0" applyFill="1" applyBorder="1" applyAlignment="1">
      <alignment vertical="center"/>
    </xf>
    <xf numFmtId="177" fontId="30" fillId="0" borderId="1" xfId="47" applyNumberFormat="1" applyFont="1" applyFill="1" applyBorder="1" applyAlignment="1" applyProtection="1">
      <alignment horizontal="center" vertical="center"/>
    </xf>
    <xf numFmtId="10" fontId="0" fillId="0" borderId="1" xfId="0" applyNumberFormat="1" applyFill="1" applyBorder="1" applyAlignment="1">
      <alignment horizontal="center"/>
    </xf>
    <xf numFmtId="177" fontId="8" fillId="0" borderId="1" xfId="47" applyNumberFormat="1" applyFont="1" applyFill="1" applyBorder="1" applyAlignment="1" applyProtection="1">
      <alignment horizontal="center" vertical="center"/>
    </xf>
    <xf numFmtId="0" fontId="0" fillId="0" borderId="0" xfId="57" applyFont="1" applyAlignment="1">
      <alignment vertical="center"/>
    </xf>
    <xf numFmtId="0" fontId="21" fillId="0" borderId="0" xfId="0" applyNumberFormat="1" applyFont="1" applyFill="1" applyAlignment="1" applyProtection="1">
      <alignment horizontal="center" vertical="center" wrapText="1"/>
    </xf>
    <xf numFmtId="0" fontId="21" fillId="0" borderId="17" xfId="0" applyNumberFormat="1" applyFont="1" applyFill="1" applyBorder="1" applyAlignment="1" applyProtection="1">
      <alignment horizontal="center" vertical="center" wrapText="1"/>
    </xf>
    <xf numFmtId="176" fontId="21" fillId="0" borderId="1"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178" fontId="33" fillId="0" borderId="1" xfId="0" applyNumberFormat="1" applyFont="1" applyFill="1" applyBorder="1" applyAlignment="1" applyProtection="1">
      <alignment horizontal="center" vertical="center" wrapText="1"/>
    </xf>
    <xf numFmtId="10" fontId="33" fillId="0" borderId="1" xfId="0" applyNumberFormat="1" applyFont="1" applyFill="1" applyBorder="1" applyAlignment="1" applyProtection="1">
      <alignment horizontal="center" vertical="center" wrapText="1"/>
    </xf>
    <xf numFmtId="49" fontId="21" fillId="0" borderId="1" xfId="0" applyNumberFormat="1" applyFont="1" applyFill="1" applyBorder="1" applyAlignment="1" applyProtection="1">
      <alignment horizontal="left" vertical="center" wrapText="1"/>
    </xf>
    <xf numFmtId="183" fontId="21" fillId="0" borderId="1" xfId="0" applyNumberFormat="1" applyFont="1" applyFill="1" applyBorder="1" applyAlignment="1" applyProtection="1">
      <alignment horizontal="left" vertical="center" wrapText="1"/>
    </xf>
    <xf numFmtId="10" fontId="12" fillId="0" borderId="1" xfId="0" applyNumberFormat="1" applyFont="1" applyFill="1" applyBorder="1" applyAlignment="1" applyProtection="1">
      <alignment horizontal="center" vertical="center" wrapText="1"/>
    </xf>
    <xf numFmtId="49" fontId="0" fillId="0" borderId="1" xfId="0" applyNumberFormat="1" applyFill="1" applyBorder="1" applyAlignment="1" applyProtection="1">
      <alignment horizontal="left" vertical="center" wrapText="1"/>
    </xf>
    <xf numFmtId="183" fontId="0" fillId="0" borderId="1" xfId="0" applyNumberFormat="1" applyFill="1" applyBorder="1" applyAlignment="1" applyProtection="1">
      <alignment horizontal="left" vertical="center" wrapText="1"/>
    </xf>
    <xf numFmtId="178" fontId="12" fillId="0" borderId="1" xfId="0" applyNumberFormat="1" applyFont="1" applyFill="1" applyBorder="1" applyAlignment="1" applyProtection="1">
      <alignment horizontal="center" vertical="center" wrapText="1"/>
    </xf>
    <xf numFmtId="183" fontId="0" fillId="0" borderId="1"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left" vertical="center" wrapText="1"/>
    </xf>
    <xf numFmtId="0" fontId="0" fillId="0" borderId="1" xfId="0" applyNumberForma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41" fillId="0" borderId="1" xfId="0" applyNumberFormat="1" applyFont="1" applyFill="1" applyBorder="1" applyAlignment="1" applyProtection="1">
      <alignment horizontal="left" vertical="center"/>
    </xf>
    <xf numFmtId="49" fontId="21" fillId="0" borderId="1" xfId="0" applyNumberFormat="1" applyFont="1" applyFill="1" applyBorder="1" applyAlignment="1" applyProtection="1">
      <alignment horizontal="left" vertical="center"/>
      <protection locked="0"/>
    </xf>
    <xf numFmtId="0" fontId="21" fillId="0" borderId="1" xfId="0" applyNumberFormat="1" applyFont="1" applyFill="1" applyBorder="1" applyAlignment="1" applyProtection="1">
      <alignment vertical="center"/>
      <protection locked="0"/>
    </xf>
    <xf numFmtId="49" fontId="0" fillId="0" borderId="1" xfId="0" applyNumberFormat="1" applyFill="1" applyBorder="1" applyAlignment="1" applyProtection="1">
      <alignment horizontal="left" vertical="center"/>
      <protection locked="0"/>
    </xf>
    <xf numFmtId="0" fontId="0" fillId="0" borderId="1" xfId="0" applyNumberFormat="1" applyFill="1" applyBorder="1" applyAlignment="1" applyProtection="1">
      <alignment vertical="center"/>
      <protection locked="0"/>
    </xf>
    <xf numFmtId="0" fontId="0" fillId="0" borderId="1" xfId="0" applyNumberFormat="1" applyFont="1" applyFill="1" applyBorder="1" applyAlignment="1" applyProtection="1">
      <alignment vertical="center"/>
      <protection locked="0"/>
    </xf>
    <xf numFmtId="0" fontId="12" fillId="0" borderId="0" xfId="0" applyFont="1" applyFill="1" applyAlignment="1">
      <alignment vertical="center"/>
    </xf>
    <xf numFmtId="0" fontId="42" fillId="0" borderId="0" xfId="0" applyFont="1" applyFill="1" applyAlignment="1">
      <alignment vertical="center"/>
    </xf>
    <xf numFmtId="0" fontId="12" fillId="0" borderId="0" xfId="0" applyFont="1" applyFill="1" applyAlignment="1">
      <alignment horizontal="left" vertical="center"/>
    </xf>
    <xf numFmtId="177"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0" fillId="0" borderId="0" xfId="0" applyFont="1" applyFill="1" applyAlignment="1">
      <alignment vertical="center"/>
    </xf>
    <xf numFmtId="0" fontId="0" fillId="0" borderId="0" xfId="0" applyFont="1" applyFill="1" applyAlignment="1">
      <alignment horizontal="left" vertical="center"/>
    </xf>
    <xf numFmtId="0" fontId="10" fillId="0" borderId="0" xfId="21" applyFont="1" applyFill="1" applyAlignment="1">
      <alignment horizontal="left" vertical="center"/>
    </xf>
    <xf numFmtId="177" fontId="10" fillId="0" borderId="0" xfId="21" applyNumberFormat="1" applyFont="1" applyFill="1" applyAlignment="1">
      <alignment horizontal="center" vertical="center"/>
    </xf>
    <xf numFmtId="177" fontId="9" fillId="0" borderId="0" xfId="21" applyNumberFormat="1" applyFont="1" applyFill="1" applyAlignment="1">
      <alignment horizontal="center" vertical="center"/>
    </xf>
    <xf numFmtId="177" fontId="5"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center" vertical="center"/>
    </xf>
    <xf numFmtId="10" fontId="0" fillId="0" borderId="0" xfId="0" applyNumberFormat="1" applyFill="1"/>
    <xf numFmtId="0" fontId="0" fillId="0" borderId="0" xfId="0" applyFill="1" applyBorder="1"/>
    <xf numFmtId="177" fontId="0" fillId="0" borderId="0" xfId="0" applyNumberFormat="1" applyFill="1" applyBorder="1"/>
    <xf numFmtId="10" fontId="0" fillId="0" borderId="0" xfId="0" applyNumberFormat="1" applyFill="1" applyBorder="1"/>
    <xf numFmtId="0" fontId="15" fillId="0" borderId="0" xfId="0" applyFont="1" applyFill="1" applyBorder="1" applyAlignment="1">
      <alignment horizontal="center" vertical="center"/>
    </xf>
    <xf numFmtId="10" fontId="0" fillId="0" borderId="0" xfId="0" applyNumberFormat="1" applyFill="1" applyBorder="1" applyAlignment="1">
      <alignment horizontal="right"/>
    </xf>
    <xf numFmtId="0" fontId="0" fillId="0" borderId="1" xfId="0" applyFill="1" applyBorder="1" applyAlignment="1">
      <alignment horizontal="center" vertical="center"/>
    </xf>
    <xf numFmtId="177" fontId="0" fillId="0" borderId="1" xfId="0" applyNumberFormat="1" applyFill="1" applyBorder="1" applyAlignment="1">
      <alignment horizontal="center" vertical="center"/>
    </xf>
    <xf numFmtId="10" fontId="0" fillId="0" borderId="1" xfId="0" applyNumberFormat="1" applyFill="1" applyBorder="1" applyAlignment="1">
      <alignment horizontal="center" vertical="center"/>
    </xf>
    <xf numFmtId="0" fontId="35" fillId="2" borderId="1" xfId="0" applyFont="1" applyFill="1" applyBorder="1" applyAlignment="1">
      <alignment vertical="center"/>
    </xf>
    <xf numFmtId="0" fontId="35" fillId="2" borderId="18" xfId="0" applyFont="1" applyFill="1" applyBorder="1" applyAlignment="1">
      <alignment vertical="center"/>
    </xf>
    <xf numFmtId="0" fontId="35" fillId="0" borderId="18" xfId="0" applyFont="1" applyFill="1" applyBorder="1" applyAlignment="1">
      <alignment vertical="center"/>
    </xf>
    <xf numFmtId="0" fontId="21" fillId="0" borderId="1" xfId="0" applyFont="1" applyFill="1" applyBorder="1"/>
    <xf numFmtId="177" fontId="12" fillId="0" borderId="1" xfId="0" applyNumberFormat="1" applyFont="1" applyFill="1" applyBorder="1" applyAlignment="1">
      <alignment horizontal="center"/>
    </xf>
    <xf numFmtId="0" fontId="0" fillId="0" borderId="1" xfId="0" applyFill="1" applyBorder="1" applyAlignment="1">
      <alignment horizontal="left" indent="1"/>
    </xf>
    <xf numFmtId="0" fontId="21" fillId="0" borderId="1" xfId="0" applyFont="1" applyFill="1" applyBorder="1" applyAlignment="1"/>
    <xf numFmtId="177" fontId="0" fillId="0" borderId="0" xfId="0" applyNumberFormat="1" applyFill="1" applyAlignment="1">
      <alignment horizontal="center" vertical="center"/>
    </xf>
    <xf numFmtId="10" fontId="0" fillId="0" borderId="0" xfId="0" applyNumberFormat="1" applyFill="1" applyAlignment="1">
      <alignment horizontal="center" vertical="center"/>
    </xf>
    <xf numFmtId="10" fontId="0" fillId="0" borderId="0" xfId="0" applyNumberFormat="1"/>
    <xf numFmtId="0" fontId="43" fillId="0" borderId="0" xfId="0" applyFont="1" applyFill="1" applyAlignment="1">
      <alignment vertical="center"/>
    </xf>
    <xf numFmtId="0" fontId="12" fillId="0" borderId="0" xfId="0" applyFont="1" applyFill="1" applyAlignment="1">
      <alignment horizontal="right" vertical="center"/>
    </xf>
    <xf numFmtId="0" fontId="30" fillId="0" borderId="1" xfId="0" applyFont="1" applyFill="1" applyBorder="1" applyAlignment="1">
      <alignment horizontal="center" vertical="center"/>
    </xf>
    <xf numFmtId="184" fontId="12" fillId="0" borderId="1" xfId="11" applyNumberFormat="1" applyFont="1" applyFill="1" applyBorder="1" applyAlignment="1">
      <alignment horizontal="center" vertical="center"/>
    </xf>
    <xf numFmtId="177" fontId="12" fillId="0" borderId="1" xfId="54" applyNumberFormat="1" applyFont="1" applyFill="1" applyBorder="1" applyAlignment="1" applyProtection="1">
      <alignment horizontal="center" vertical="center"/>
    </xf>
    <xf numFmtId="177" fontId="12" fillId="0" borderId="1" xfId="37" applyNumberFormat="1" applyFont="1" applyBorder="1" applyAlignment="1" applyProtection="1">
      <alignment horizontal="center" vertical="center"/>
    </xf>
    <xf numFmtId="182" fontId="12" fillId="0" borderId="1" xfId="0" applyNumberFormat="1" applyFont="1" applyBorder="1"/>
    <xf numFmtId="1" fontId="5" fillId="0" borderId="1" xfId="0" applyNumberFormat="1" applyFont="1" applyFill="1" applyBorder="1" applyAlignment="1" applyProtection="1">
      <alignment vertical="center"/>
      <protection locked="0"/>
    </xf>
    <xf numFmtId="182" fontId="12" fillId="0" borderId="1" xfId="0" applyNumberFormat="1" applyFont="1" applyFill="1" applyBorder="1" applyAlignment="1" applyProtection="1">
      <alignment horizontal="center" vertical="center"/>
      <protection locked="0"/>
    </xf>
    <xf numFmtId="1" fontId="4" fillId="0" borderId="1" xfId="0" applyNumberFormat="1" applyFont="1" applyFill="1" applyBorder="1" applyAlignment="1" applyProtection="1">
      <alignment horizontal="left" vertical="center" indent="1"/>
      <protection locked="0"/>
    </xf>
    <xf numFmtId="1" fontId="4" fillId="2" borderId="1" xfId="0" applyNumberFormat="1" applyFont="1" applyFill="1" applyBorder="1" applyAlignment="1" applyProtection="1">
      <alignment horizontal="left" vertical="center" indent="1"/>
      <protection locked="0"/>
    </xf>
    <xf numFmtId="182" fontId="12" fillId="0" borderId="1" xfId="0" applyNumberFormat="1" applyFont="1" applyBorder="1" applyAlignment="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 2 2" xfId="37"/>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4" xfId="55"/>
    <cellStyle name="常规 7" xfId="56"/>
    <cellStyle name="常规_04-分类改革-预算表"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workbookViewId="0">
      <selection activeCell="C35" sqref="C35"/>
    </sheetView>
  </sheetViews>
  <sheetFormatPr defaultColWidth="9" defaultRowHeight="14.25" outlineLevelCol="5"/>
  <cols>
    <col min="1" max="1" width="33.25" customWidth="1"/>
    <col min="2" max="2" width="17.625" customWidth="1"/>
    <col min="3" max="3" width="16.5" customWidth="1"/>
    <col min="4" max="4" width="25.875" style="333" customWidth="1"/>
    <col min="5" max="6" width="27.125" customWidth="1"/>
  </cols>
  <sheetData>
    <row r="1" ht="15.75" spans="1:4">
      <c r="A1" s="334" t="s">
        <v>0</v>
      </c>
      <c r="B1" s="305"/>
      <c r="C1" s="305"/>
      <c r="D1" s="305"/>
    </row>
    <row r="2" ht="27.95" customHeight="1" spans="1:4">
      <c r="A2" s="86" t="s">
        <v>1</v>
      </c>
      <c r="B2" s="86"/>
      <c r="C2" s="86"/>
      <c r="D2" s="86"/>
    </row>
    <row r="3" ht="15.75" spans="1:4">
      <c r="A3" s="301"/>
      <c r="B3" s="305"/>
      <c r="C3" s="305"/>
      <c r="D3" s="335" t="s">
        <v>2</v>
      </c>
    </row>
    <row r="4" ht="21.95" customHeight="1" spans="1:4">
      <c r="A4" s="336" t="s">
        <v>3</v>
      </c>
      <c r="B4" s="91" t="s">
        <v>4</v>
      </c>
      <c r="C4" s="336" t="s">
        <v>5</v>
      </c>
      <c r="D4" s="336" t="s">
        <v>6</v>
      </c>
    </row>
    <row r="5" ht="21.95" customHeight="1" spans="1:6">
      <c r="A5" s="205" t="s">
        <v>7</v>
      </c>
      <c r="B5" s="159">
        <f>SUM(B6:B19)</f>
        <v>96386.4</v>
      </c>
      <c r="C5" s="159">
        <f>SUM(C6:C19)</f>
        <v>106790</v>
      </c>
      <c r="D5" s="337">
        <f t="shared" ref="D5:D23" si="0">C5/B5</f>
        <v>1.10793638936613</v>
      </c>
      <c r="E5" s="125"/>
      <c r="F5" s="125"/>
    </row>
    <row r="6" ht="21.95" customHeight="1" spans="1:6">
      <c r="A6" s="102" t="s">
        <v>8</v>
      </c>
      <c r="B6" s="338">
        <v>21742.8</v>
      </c>
      <c r="C6" s="339">
        <f>24941+4000</f>
        <v>28941</v>
      </c>
      <c r="D6" s="337">
        <f t="shared" si="0"/>
        <v>1.33106131684972</v>
      </c>
      <c r="E6" s="125"/>
      <c r="F6" s="125"/>
    </row>
    <row r="7" ht="21.95" customHeight="1" spans="1:6">
      <c r="A7" s="102" t="s">
        <v>9</v>
      </c>
      <c r="B7" s="338">
        <v>2869</v>
      </c>
      <c r="C7" s="339">
        <v>2884</v>
      </c>
      <c r="D7" s="337">
        <f t="shared" si="0"/>
        <v>1.00522830254444</v>
      </c>
      <c r="E7" s="125"/>
      <c r="F7" s="125"/>
    </row>
    <row r="8" ht="21.95" customHeight="1" spans="1:4">
      <c r="A8" s="102" t="s">
        <v>10</v>
      </c>
      <c r="B8" s="338">
        <v>1359</v>
      </c>
      <c r="C8" s="339">
        <v>2184</v>
      </c>
      <c r="D8" s="337">
        <f t="shared" si="0"/>
        <v>1.60706401766004</v>
      </c>
    </row>
    <row r="9" ht="21.95" customHeight="1" spans="1:4">
      <c r="A9" s="102" t="s">
        <v>11</v>
      </c>
      <c r="B9" s="338">
        <v>522.5</v>
      </c>
      <c r="C9" s="339">
        <v>563</v>
      </c>
      <c r="D9" s="337">
        <f t="shared" si="0"/>
        <v>1.07751196172249</v>
      </c>
    </row>
    <row r="10" ht="21.95" customHeight="1" spans="1:4">
      <c r="A10" s="102" t="s">
        <v>12</v>
      </c>
      <c r="B10" s="338">
        <v>2852</v>
      </c>
      <c r="C10" s="339">
        <v>3600</v>
      </c>
      <c r="D10" s="337">
        <f t="shared" si="0"/>
        <v>1.26227208976157</v>
      </c>
    </row>
    <row r="11" ht="21.95" customHeight="1" spans="1:4">
      <c r="A11" s="102" t="s">
        <v>13</v>
      </c>
      <c r="B11" s="338">
        <v>1646.3</v>
      </c>
      <c r="C11" s="339">
        <v>1633</v>
      </c>
      <c r="D11" s="337">
        <f t="shared" si="0"/>
        <v>0.991921278017372</v>
      </c>
    </row>
    <row r="12" ht="21.95" customHeight="1" spans="1:4">
      <c r="A12" s="102" t="s">
        <v>14</v>
      </c>
      <c r="B12" s="338">
        <v>871.7</v>
      </c>
      <c r="C12" s="339">
        <v>957</v>
      </c>
      <c r="D12" s="337">
        <f t="shared" si="0"/>
        <v>1.09785476654812</v>
      </c>
    </row>
    <row r="13" ht="21.95" customHeight="1" spans="1:4">
      <c r="A13" s="102" t="s">
        <v>15</v>
      </c>
      <c r="B13" s="338">
        <v>1542.2</v>
      </c>
      <c r="C13" s="339">
        <v>1533</v>
      </c>
      <c r="D13" s="337">
        <f t="shared" si="0"/>
        <v>0.994034496174296</v>
      </c>
    </row>
    <row r="14" ht="21.95" customHeight="1" spans="1:4">
      <c r="A14" s="102" t="s">
        <v>16</v>
      </c>
      <c r="B14" s="338">
        <v>13277.2</v>
      </c>
      <c r="C14" s="339">
        <v>14504</v>
      </c>
      <c r="D14" s="337">
        <f t="shared" si="0"/>
        <v>1.09239899978911</v>
      </c>
    </row>
    <row r="15" ht="21.95" customHeight="1" spans="1:4">
      <c r="A15" s="102" t="s">
        <v>17</v>
      </c>
      <c r="B15" s="338">
        <v>999.8</v>
      </c>
      <c r="C15" s="339">
        <v>1100</v>
      </c>
      <c r="D15" s="337">
        <f t="shared" si="0"/>
        <v>1.1002200440088</v>
      </c>
    </row>
    <row r="16" ht="21.95" customHeight="1" spans="1:4">
      <c r="A16" s="102" t="s">
        <v>18</v>
      </c>
      <c r="B16" s="338">
        <v>19064</v>
      </c>
      <c r="C16" s="339">
        <f>18233-6000</f>
        <v>12233</v>
      </c>
      <c r="D16" s="337">
        <f t="shared" si="0"/>
        <v>0.641680654637012</v>
      </c>
    </row>
    <row r="17" ht="21.95" customHeight="1" spans="1:4">
      <c r="A17" s="102" t="s">
        <v>19</v>
      </c>
      <c r="B17" s="338">
        <v>26740.2</v>
      </c>
      <c r="C17" s="339">
        <f>34281-2711+140+2000</f>
        <v>33710</v>
      </c>
      <c r="D17" s="337">
        <f t="shared" si="0"/>
        <v>1.26064876104143</v>
      </c>
    </row>
    <row r="18" ht="21.95" customHeight="1" spans="1:4">
      <c r="A18" s="102" t="s">
        <v>20</v>
      </c>
      <c r="B18" s="338">
        <v>2750.1</v>
      </c>
      <c r="C18" s="339">
        <v>2800</v>
      </c>
      <c r="D18" s="337">
        <f t="shared" si="0"/>
        <v>1.01814479473474</v>
      </c>
    </row>
    <row r="19" ht="21.95" customHeight="1" spans="1:4">
      <c r="A19" s="102" t="s">
        <v>21</v>
      </c>
      <c r="B19" s="338">
        <v>149.6</v>
      </c>
      <c r="C19" s="339">
        <v>148</v>
      </c>
      <c r="D19" s="337">
        <f t="shared" si="0"/>
        <v>0.989304812834225</v>
      </c>
    </row>
    <row r="20" ht="21.95" customHeight="1" spans="1:4">
      <c r="A20" s="205" t="s">
        <v>22</v>
      </c>
      <c r="B20" s="159">
        <f>SUM(B21:B28)</f>
        <v>30610</v>
      </c>
      <c r="C20" s="159">
        <f>SUM(C21:C28)</f>
        <v>33540</v>
      </c>
      <c r="D20" s="337">
        <f t="shared" si="0"/>
        <v>1.09572035282587</v>
      </c>
    </row>
    <row r="21" ht="21.95" customHeight="1" spans="1:4">
      <c r="A21" s="102" t="s">
        <v>23</v>
      </c>
      <c r="B21" s="159">
        <v>5238</v>
      </c>
      <c r="C21" s="159">
        <v>6077</v>
      </c>
      <c r="D21" s="337">
        <f t="shared" si="0"/>
        <v>1.16017563955708</v>
      </c>
    </row>
    <row r="22" ht="21.95" customHeight="1" spans="1:4">
      <c r="A22" s="102" t="s">
        <v>24</v>
      </c>
      <c r="B22" s="159">
        <v>5132.5</v>
      </c>
      <c r="C22" s="159">
        <v>5120</v>
      </c>
      <c r="D22" s="337">
        <f t="shared" si="0"/>
        <v>0.997564539698003</v>
      </c>
    </row>
    <row r="23" ht="21.95" customHeight="1" spans="1:4">
      <c r="A23" s="102" t="s">
        <v>25</v>
      </c>
      <c r="B23" s="159">
        <v>5696</v>
      </c>
      <c r="C23" s="159">
        <v>5211</v>
      </c>
      <c r="D23" s="337">
        <f t="shared" si="0"/>
        <v>0.914852528089888</v>
      </c>
    </row>
    <row r="24" ht="21.95" customHeight="1" spans="1:4">
      <c r="A24" s="102" t="s">
        <v>26</v>
      </c>
      <c r="B24" s="159"/>
      <c r="C24" s="159"/>
      <c r="D24" s="337"/>
    </row>
    <row r="25" ht="21.95" customHeight="1" spans="1:4">
      <c r="A25" s="102" t="s">
        <v>27</v>
      </c>
      <c r="B25" s="159">
        <v>5149.5</v>
      </c>
      <c r="C25" s="159">
        <v>16634</v>
      </c>
      <c r="D25" s="337">
        <f>C25/B25</f>
        <v>3.2302165258763</v>
      </c>
    </row>
    <row r="26" ht="21.95" customHeight="1" spans="1:4">
      <c r="A26" s="102" t="s">
        <v>28</v>
      </c>
      <c r="B26" s="159"/>
      <c r="C26" s="159"/>
      <c r="D26" s="337"/>
    </row>
    <row r="27" ht="21.95" customHeight="1" spans="1:4">
      <c r="A27" s="102" t="s">
        <v>29</v>
      </c>
      <c r="B27" s="159"/>
      <c r="C27" s="159"/>
      <c r="D27" s="337"/>
    </row>
    <row r="28" ht="21.95" customHeight="1" spans="1:4">
      <c r="A28" s="102" t="s">
        <v>30</v>
      </c>
      <c r="B28" s="159">
        <v>9394</v>
      </c>
      <c r="C28" s="159">
        <v>498</v>
      </c>
      <c r="D28" s="337">
        <f>C28/B28</f>
        <v>0.0530125612092825</v>
      </c>
    </row>
    <row r="29" ht="21.95" customHeight="1" spans="1:4">
      <c r="A29" s="102" t="s">
        <v>31</v>
      </c>
      <c r="B29" s="159"/>
      <c r="C29" s="159"/>
      <c r="D29" s="337"/>
    </row>
    <row r="30" ht="21.95" customHeight="1" spans="1:4">
      <c r="A30" s="21" t="s">
        <v>32</v>
      </c>
      <c r="B30" s="159">
        <f>B20+B5</f>
        <v>126996.4</v>
      </c>
      <c r="C30" s="159">
        <f>C20+C5</f>
        <v>140330</v>
      </c>
      <c r="D30" s="337">
        <v>1.05999661673214</v>
      </c>
    </row>
    <row r="31" ht="21.95" customHeight="1" spans="1:4">
      <c r="A31" s="127"/>
      <c r="B31" s="340"/>
      <c r="C31" s="340"/>
      <c r="D31" s="337"/>
    </row>
    <row r="32" ht="21.95" customHeight="1" spans="1:4">
      <c r="A32" s="341" t="s">
        <v>33</v>
      </c>
      <c r="B32" s="342"/>
      <c r="C32" s="342"/>
      <c r="D32" s="337"/>
    </row>
    <row r="33" ht="21.95" customHeight="1" spans="1:4">
      <c r="A33" s="341" t="s">
        <v>34</v>
      </c>
      <c r="B33" s="342">
        <f>SUM(B34:B37)</f>
        <v>295235</v>
      </c>
      <c r="C33" s="342">
        <f>SUM(C34:C37)</f>
        <v>245969</v>
      </c>
      <c r="D33" s="337">
        <f t="shared" ref="D33:D36" si="1">C33/B33</f>
        <v>0.833129540874219</v>
      </c>
    </row>
    <row r="34" ht="21.95" customHeight="1" spans="1:4">
      <c r="A34" s="343" t="s">
        <v>35</v>
      </c>
      <c r="B34" s="342">
        <v>8320</v>
      </c>
      <c r="C34" s="342">
        <v>8320</v>
      </c>
      <c r="D34" s="337">
        <f t="shared" si="1"/>
        <v>1</v>
      </c>
    </row>
    <row r="35" ht="21.95" customHeight="1" spans="1:4">
      <c r="A35" s="343" t="s">
        <v>36</v>
      </c>
      <c r="B35" s="342">
        <v>262832</v>
      </c>
      <c r="C35" s="342">
        <v>217649</v>
      </c>
      <c r="D35" s="337">
        <f t="shared" si="1"/>
        <v>0.828091708772143</v>
      </c>
    </row>
    <row r="36" ht="21.95" customHeight="1" spans="1:4">
      <c r="A36" s="343" t="s">
        <v>37</v>
      </c>
      <c r="B36" s="342">
        <v>24083</v>
      </c>
      <c r="C36" s="342">
        <v>20000</v>
      </c>
      <c r="D36" s="337">
        <f t="shared" si="1"/>
        <v>0.830461321263962</v>
      </c>
    </row>
    <row r="37" ht="21.95" customHeight="1" spans="1:4">
      <c r="A37" s="344" t="s">
        <v>38</v>
      </c>
      <c r="B37" s="342"/>
      <c r="C37" s="342"/>
      <c r="D37" s="337"/>
    </row>
    <row r="38" ht="21.95" customHeight="1" spans="1:4">
      <c r="A38" s="343" t="s">
        <v>39</v>
      </c>
      <c r="B38" s="342"/>
      <c r="C38" s="342"/>
      <c r="D38" s="337"/>
    </row>
    <row r="39" ht="21.95" customHeight="1" spans="1:4">
      <c r="A39" s="341" t="s">
        <v>40</v>
      </c>
      <c r="B39" s="342">
        <v>40000</v>
      </c>
      <c r="C39" s="342">
        <v>105000</v>
      </c>
      <c r="D39" s="337">
        <f t="shared" ref="D39:D43" si="2">C39/B39</f>
        <v>2.625</v>
      </c>
    </row>
    <row r="40" ht="21.95" customHeight="1" spans="1:4">
      <c r="A40" s="341" t="s">
        <v>41</v>
      </c>
      <c r="B40" s="342">
        <v>1446</v>
      </c>
      <c r="C40" s="342"/>
      <c r="D40" s="337"/>
    </row>
    <row r="41" ht="21.95" customHeight="1" spans="1:4">
      <c r="A41" s="341" t="s">
        <v>42</v>
      </c>
      <c r="B41" s="342">
        <v>59166</v>
      </c>
      <c r="C41" s="342">
        <v>1000</v>
      </c>
      <c r="D41" s="337">
        <f t="shared" si="2"/>
        <v>0.0169015988912551</v>
      </c>
    </row>
    <row r="42" ht="21.95" customHeight="1" spans="1:4">
      <c r="A42" s="341" t="s">
        <v>43</v>
      </c>
      <c r="B42" s="342">
        <v>1712</v>
      </c>
      <c r="C42" s="342">
        <v>5939</v>
      </c>
      <c r="D42" s="337">
        <f t="shared" si="2"/>
        <v>3.46904205607477</v>
      </c>
    </row>
    <row r="43" ht="21.95" customHeight="1" spans="1:4">
      <c r="A43" s="121" t="s">
        <v>44</v>
      </c>
      <c r="B43" s="345">
        <f>B30+B33+B39+B41+B42+B40</f>
        <v>524555.4</v>
      </c>
      <c r="C43" s="345">
        <f>C30+C33+C39+C41+C42+C40</f>
        <v>498238</v>
      </c>
      <c r="D43" s="129">
        <f t="shared" si="2"/>
        <v>0.949829131489257</v>
      </c>
    </row>
    <row r="44" ht="21.95" customHeight="1"/>
  </sheetData>
  <mergeCells count="1">
    <mergeCell ref="A2:D2"/>
  </mergeCells>
  <pageMargins left="0.75" right="0.75" top="1" bottom="1" header="0.5" footer="0.5"/>
  <pageSetup paperSize="9" scale="86"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7"/>
  <sheetViews>
    <sheetView workbookViewId="0">
      <selection activeCell="A5" sqref="A4:D5"/>
    </sheetView>
  </sheetViews>
  <sheetFormatPr defaultColWidth="9" defaultRowHeight="14.25" outlineLevelCol="3"/>
  <cols>
    <col min="1" max="1" width="46.25" style="167" customWidth="1"/>
    <col min="2" max="2" width="24" style="165" customWidth="1"/>
    <col min="3" max="3" width="14.625" style="165" customWidth="1"/>
    <col min="4" max="4" width="24.5" style="315" customWidth="1"/>
    <col min="5" max="5" width="9.375" style="167"/>
    <col min="6" max="16384" width="9" style="167"/>
  </cols>
  <sheetData>
    <row r="1" spans="1:4">
      <c r="A1" s="316" t="s">
        <v>45</v>
      </c>
      <c r="B1" s="317"/>
      <c r="C1" s="317"/>
      <c r="D1" s="318"/>
    </row>
    <row r="2" ht="27.95" customHeight="1" spans="1:4">
      <c r="A2" s="319" t="s">
        <v>46</v>
      </c>
      <c r="B2" s="319"/>
      <c r="C2" s="319"/>
      <c r="D2" s="319"/>
    </row>
    <row r="3" spans="1:4">
      <c r="A3" s="316"/>
      <c r="B3" s="317"/>
      <c r="C3" s="317"/>
      <c r="D3" s="320" t="s">
        <v>47</v>
      </c>
    </row>
    <row r="4" ht="23.1" customHeight="1" spans="1:4">
      <c r="A4" s="321" t="s">
        <v>48</v>
      </c>
      <c r="B4" s="322" t="s">
        <v>49</v>
      </c>
      <c r="C4" s="322" t="s">
        <v>50</v>
      </c>
      <c r="D4" s="323" t="s">
        <v>51</v>
      </c>
    </row>
    <row r="5" ht="15.75" spans="1:4">
      <c r="A5" s="324" t="s">
        <v>52</v>
      </c>
      <c r="B5" s="151">
        <v>22518</v>
      </c>
      <c r="C5" s="151">
        <v>21704</v>
      </c>
      <c r="D5" s="152">
        <f>C5/B5</f>
        <v>0.963851141309175</v>
      </c>
    </row>
    <row r="6" ht="15.75" spans="1:4">
      <c r="A6" s="324" t="s">
        <v>53</v>
      </c>
      <c r="B6" s="151"/>
      <c r="C6" s="151"/>
      <c r="D6" s="152"/>
    </row>
    <row r="7" ht="15.75" spans="1:4">
      <c r="A7" s="324" t="s">
        <v>54</v>
      </c>
      <c r="B7" s="151"/>
      <c r="C7" s="151"/>
      <c r="D7" s="152"/>
    </row>
    <row r="8" ht="15.75" spans="1:4">
      <c r="A8" s="324" t="s">
        <v>55</v>
      </c>
      <c r="B8" s="151">
        <v>13773</v>
      </c>
      <c r="C8" s="151">
        <v>13851</v>
      </c>
      <c r="D8" s="152">
        <f t="shared" ref="D8:D20" si="0">C8/B8</f>
        <v>1.00566325419299</v>
      </c>
    </row>
    <row r="9" ht="15.75" spans="1:4">
      <c r="A9" s="324" t="s">
        <v>56</v>
      </c>
      <c r="B9" s="151">
        <v>100147</v>
      </c>
      <c r="C9" s="151">
        <v>106008</v>
      </c>
      <c r="D9" s="152">
        <f t="shared" si="0"/>
        <v>1.05852396976445</v>
      </c>
    </row>
    <row r="10" ht="15.75" spans="1:4">
      <c r="A10" s="324" t="s">
        <v>57</v>
      </c>
      <c r="B10" s="151">
        <v>12973</v>
      </c>
      <c r="C10" s="151">
        <v>13948</v>
      </c>
      <c r="D10" s="152">
        <f t="shared" si="0"/>
        <v>1.07515609342481</v>
      </c>
    </row>
    <row r="11" ht="15.75" spans="1:4">
      <c r="A11" s="324" t="s">
        <v>58</v>
      </c>
      <c r="B11" s="151">
        <v>7901</v>
      </c>
      <c r="C11" s="151">
        <v>8016</v>
      </c>
      <c r="D11" s="152">
        <f t="shared" si="0"/>
        <v>1.01455511960511</v>
      </c>
    </row>
    <row r="12" ht="15.75" spans="1:4">
      <c r="A12" s="324" t="s">
        <v>59</v>
      </c>
      <c r="B12" s="151">
        <v>90755</v>
      </c>
      <c r="C12" s="151">
        <v>97057</v>
      </c>
      <c r="D12" s="152">
        <f t="shared" si="0"/>
        <v>1.06943970029199</v>
      </c>
    </row>
    <row r="13" ht="15.75" spans="1:4">
      <c r="A13" s="324" t="s">
        <v>60</v>
      </c>
      <c r="B13" s="151">
        <v>77523</v>
      </c>
      <c r="C13" s="151">
        <v>84831</v>
      </c>
      <c r="D13" s="152">
        <f t="shared" si="0"/>
        <v>1.09426879764715</v>
      </c>
    </row>
    <row r="14" ht="15.75" spans="1:4">
      <c r="A14" s="325" t="s">
        <v>61</v>
      </c>
      <c r="B14" s="151">
        <v>8875</v>
      </c>
      <c r="C14" s="151">
        <v>6660</v>
      </c>
      <c r="D14" s="152">
        <f t="shared" si="0"/>
        <v>0.750422535211268</v>
      </c>
    </row>
    <row r="15" ht="15.75" spans="1:4">
      <c r="A15" s="325" t="s">
        <v>62</v>
      </c>
      <c r="B15" s="151">
        <v>11711</v>
      </c>
      <c r="C15" s="151">
        <v>12409</v>
      </c>
      <c r="D15" s="152">
        <f t="shared" si="0"/>
        <v>1.05960208351123</v>
      </c>
    </row>
    <row r="16" ht="15.75" spans="1:4">
      <c r="A16" s="325" t="s">
        <v>63</v>
      </c>
      <c r="B16" s="151">
        <v>72829</v>
      </c>
      <c r="C16" s="151">
        <v>72936</v>
      </c>
      <c r="D16" s="152">
        <f t="shared" si="0"/>
        <v>1.00146919496354</v>
      </c>
    </row>
    <row r="17" ht="15.75" spans="1:4">
      <c r="A17" s="326" t="s">
        <v>64</v>
      </c>
      <c r="B17" s="151">
        <v>15449</v>
      </c>
      <c r="C17" s="151">
        <v>14688</v>
      </c>
      <c r="D17" s="152">
        <f t="shared" si="0"/>
        <v>0.950741148294388</v>
      </c>
    </row>
    <row r="18" ht="15.75" spans="1:4">
      <c r="A18" s="325" t="s">
        <v>65</v>
      </c>
      <c r="B18" s="151">
        <v>802</v>
      </c>
      <c r="C18" s="151">
        <v>845</v>
      </c>
      <c r="D18" s="152">
        <f t="shared" si="0"/>
        <v>1.05361596009975</v>
      </c>
    </row>
    <row r="19" ht="15.75" spans="1:4">
      <c r="A19" s="325" t="s">
        <v>66</v>
      </c>
      <c r="B19" s="151">
        <v>1928</v>
      </c>
      <c r="C19" s="151">
        <v>680</v>
      </c>
      <c r="D19" s="152">
        <f t="shared" si="0"/>
        <v>0.352697095435685</v>
      </c>
    </row>
    <row r="20" ht="15.75" spans="1:4">
      <c r="A20" s="325" t="s">
        <v>67</v>
      </c>
      <c r="B20" s="151">
        <v>156</v>
      </c>
      <c r="C20" s="151">
        <v>157</v>
      </c>
      <c r="D20" s="152">
        <f t="shared" si="0"/>
        <v>1.00641025641026</v>
      </c>
    </row>
    <row r="21" ht="15.75" spans="1:4">
      <c r="A21" s="325" t="s">
        <v>68</v>
      </c>
      <c r="B21" s="151"/>
      <c r="C21" s="151"/>
      <c r="D21" s="152"/>
    </row>
    <row r="22" ht="15.75" spans="1:4">
      <c r="A22" s="325" t="s">
        <v>69</v>
      </c>
      <c r="B22" s="151">
        <v>6244</v>
      </c>
      <c r="C22" s="151">
        <v>4928</v>
      </c>
      <c r="D22" s="152">
        <f>C22/B22</f>
        <v>0.789237668161435</v>
      </c>
    </row>
    <row r="23" ht="15.75" spans="1:4">
      <c r="A23" s="325" t="s">
        <v>70</v>
      </c>
      <c r="B23" s="151">
        <v>13186</v>
      </c>
      <c r="C23" s="151">
        <v>13503</v>
      </c>
      <c r="D23" s="152">
        <f>C23/B23</f>
        <v>1.02404064917337</v>
      </c>
    </row>
    <row r="24" ht="15.75" spans="1:4">
      <c r="A24" s="325" t="s">
        <v>71</v>
      </c>
      <c r="B24" s="151">
        <v>4575</v>
      </c>
      <c r="C24" s="151">
        <v>3690</v>
      </c>
      <c r="D24" s="152">
        <f>C24/B24</f>
        <v>0.80655737704918</v>
      </c>
    </row>
    <row r="25" ht="15.75" spans="1:4">
      <c r="A25" s="325" t="s">
        <v>72</v>
      </c>
      <c r="B25" s="151">
        <v>2671</v>
      </c>
      <c r="C25" s="151">
        <v>2870</v>
      </c>
      <c r="D25" s="152">
        <f>C25/B25</f>
        <v>1.07450393111194</v>
      </c>
    </row>
    <row r="26" ht="15.75" spans="1:4">
      <c r="A26" s="325" t="s">
        <v>73</v>
      </c>
      <c r="B26" s="151"/>
      <c r="C26" s="151">
        <v>4940</v>
      </c>
      <c r="D26" s="152"/>
    </row>
    <row r="27" ht="15.75" spans="1:4">
      <c r="A27" s="325" t="s">
        <v>74</v>
      </c>
      <c r="B27" s="151">
        <v>8785</v>
      </c>
      <c r="C27" s="151">
        <v>10000</v>
      </c>
      <c r="D27" s="152">
        <f>C26/B27</f>
        <v>0.562322140011383</v>
      </c>
    </row>
    <row r="28" ht="15.75" spans="1:4">
      <c r="A28" s="324" t="s">
        <v>75</v>
      </c>
      <c r="B28" s="151"/>
      <c r="D28" s="152"/>
    </row>
    <row r="29" ht="15.75" spans="1:4">
      <c r="A29" s="324" t="s">
        <v>76</v>
      </c>
      <c r="B29" s="151"/>
      <c r="C29" s="151"/>
      <c r="D29" s="152"/>
    </row>
    <row r="30" ht="20.1" customHeight="1" spans="1:4">
      <c r="A30" s="21" t="s">
        <v>77</v>
      </c>
      <c r="B30" s="151">
        <f>SUM(B5:B29)</f>
        <v>472801</v>
      </c>
      <c r="C30" s="151">
        <f>SUM(C5:C29)</f>
        <v>493721</v>
      </c>
      <c r="D30" s="152">
        <f>C30/B30</f>
        <v>1.04424694533218</v>
      </c>
    </row>
    <row r="31" ht="20.1" customHeight="1" spans="1:4">
      <c r="A31" s="21"/>
      <c r="B31" s="151"/>
      <c r="C31" s="151"/>
      <c r="D31" s="152"/>
    </row>
    <row r="32" ht="15.75" spans="1:4">
      <c r="A32" s="327" t="s">
        <v>78</v>
      </c>
      <c r="B32" s="328">
        <v>41967</v>
      </c>
      <c r="C32" s="328"/>
      <c r="D32" s="152">
        <f>C32/B32</f>
        <v>0</v>
      </c>
    </row>
    <row r="33" ht="15.75" spans="1:4">
      <c r="A33" s="327" t="s">
        <v>79</v>
      </c>
      <c r="B33" s="151">
        <f>SUM(B34:B42)</f>
        <v>3848</v>
      </c>
      <c r="C33" s="151">
        <f>SUM(C34:C42)</f>
        <v>4480</v>
      </c>
      <c r="D33" s="152">
        <f>C33/B33</f>
        <v>1.16424116424116</v>
      </c>
    </row>
    <row r="34" ht="15.75" spans="1:4">
      <c r="A34" s="329" t="s">
        <v>80</v>
      </c>
      <c r="B34" s="151"/>
      <c r="C34" s="151"/>
      <c r="D34" s="152"/>
    </row>
    <row r="35" ht="15.75" spans="1:4">
      <c r="A35" s="329" t="s">
        <v>81</v>
      </c>
      <c r="B35" s="151"/>
      <c r="C35" s="151"/>
      <c r="D35" s="152"/>
    </row>
    <row r="36" ht="15.75" spans="1:4">
      <c r="A36" s="329" t="s">
        <v>82</v>
      </c>
      <c r="B36" s="151"/>
      <c r="C36" s="151"/>
      <c r="D36" s="152"/>
    </row>
    <row r="37" ht="15.75" spans="1:4">
      <c r="A37" s="329" t="s">
        <v>83</v>
      </c>
      <c r="B37" s="151">
        <v>3848</v>
      </c>
      <c r="C37" s="151">
        <v>4480</v>
      </c>
      <c r="D37" s="152">
        <f>C37/B37</f>
        <v>1.16424116424116</v>
      </c>
    </row>
    <row r="38" ht="15.75" spans="1:4">
      <c r="A38" s="329" t="s">
        <v>84</v>
      </c>
      <c r="B38" s="151"/>
      <c r="C38" s="151"/>
      <c r="D38" s="152"/>
    </row>
    <row r="39" ht="15.75" spans="1:4">
      <c r="A39" s="329" t="s">
        <v>85</v>
      </c>
      <c r="B39" s="151"/>
      <c r="C39" s="151"/>
      <c r="D39" s="152"/>
    </row>
    <row r="40" ht="15.75" spans="1:4">
      <c r="A40" s="329" t="s">
        <v>86</v>
      </c>
      <c r="B40" s="151"/>
      <c r="C40" s="151"/>
      <c r="D40" s="152"/>
    </row>
    <row r="41" ht="15.75" spans="1:4">
      <c r="A41" s="329" t="s">
        <v>87</v>
      </c>
      <c r="B41" s="151"/>
      <c r="C41" s="151"/>
      <c r="D41" s="152"/>
    </row>
    <row r="42" ht="15.75" spans="1:4">
      <c r="A42" s="329" t="s">
        <v>88</v>
      </c>
      <c r="B42" s="151"/>
      <c r="C42" s="151"/>
      <c r="D42" s="152"/>
    </row>
    <row r="43" ht="15.75" spans="1:4">
      <c r="A43" s="330" t="s">
        <v>89</v>
      </c>
      <c r="B43" s="151">
        <v>5939</v>
      </c>
      <c r="C43" s="151">
        <v>37</v>
      </c>
      <c r="D43" s="152">
        <f>C43/B43</f>
        <v>0.00623000505135545</v>
      </c>
    </row>
    <row r="44" ht="15.75" spans="1:4">
      <c r="A44" s="190" t="s">
        <v>90</v>
      </c>
      <c r="B44" s="151">
        <f>B30+B32+B33+B43</f>
        <v>524555</v>
      </c>
      <c r="C44" s="151">
        <f>C30+C33+C43</f>
        <v>498238</v>
      </c>
      <c r="D44" s="152">
        <f>C44/B44</f>
        <v>0.94982985578252</v>
      </c>
    </row>
    <row r="45" spans="2:4">
      <c r="B45" s="331"/>
      <c r="C45" s="331"/>
      <c r="D45" s="332"/>
    </row>
    <row r="46" spans="2:4">
      <c r="B46" s="331"/>
      <c r="C46" s="331"/>
      <c r="D46" s="332"/>
    </row>
    <row r="47" spans="2:4">
      <c r="B47" s="331"/>
      <c r="C47" s="331"/>
      <c r="D47" s="332"/>
    </row>
  </sheetData>
  <autoFilter ref="A4:D44">
    <extLst/>
  </autoFilter>
  <mergeCells count="1">
    <mergeCell ref="A2:D2"/>
  </mergeCells>
  <pageMargins left="0.75" right="0.75" top="1" bottom="1" header="0.5" footer="0.5"/>
  <pageSetup paperSize="9" scale="74"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A1048576"/>
  <sheetViews>
    <sheetView workbookViewId="0">
      <selection activeCell="B12" sqref="B12"/>
    </sheetView>
  </sheetViews>
  <sheetFormatPr defaultColWidth="12.875" defaultRowHeight="15.75"/>
  <cols>
    <col min="1" max="1" width="12.875" style="303" customWidth="1"/>
    <col min="2" max="2" width="40.75" style="304" customWidth="1"/>
    <col min="3" max="3" width="12.875" style="305" customWidth="1"/>
    <col min="4" max="16345" width="12.875" style="301" customWidth="1"/>
    <col min="16346" max="16350" width="12.875" style="306" customWidth="1"/>
    <col min="16351" max="16355" width="12.875" style="302" customWidth="1"/>
    <col min="16356" max="16384" width="12.875" style="302"/>
  </cols>
  <sheetData>
    <row r="1" ht="14.25" spans="1:1">
      <c r="A1" s="307" t="s">
        <v>91</v>
      </c>
    </row>
    <row r="2" s="301" customFormat="1" ht="20.25" spans="1:16355">
      <c r="A2" s="211" t="s">
        <v>92</v>
      </c>
      <c r="B2" s="211"/>
      <c r="C2" s="211"/>
      <c r="XDR2" s="306"/>
      <c r="XDS2" s="306"/>
      <c r="XDT2" s="306"/>
      <c r="XDU2" s="306"/>
      <c r="XDV2" s="306"/>
      <c r="XDW2" s="302"/>
      <c r="XDX2" s="302"/>
      <c r="XDY2" s="302"/>
      <c r="XDZ2" s="302"/>
      <c r="XEA2" s="302"/>
    </row>
    <row r="3" s="301" customFormat="1" spans="1:16355">
      <c r="A3" s="308"/>
      <c r="B3" s="309"/>
      <c r="C3" s="310" t="s">
        <v>47</v>
      </c>
      <c r="XDR3" s="306"/>
      <c r="XDS3" s="306"/>
      <c r="XDT3" s="306"/>
      <c r="XDU3" s="306"/>
      <c r="XDV3" s="306"/>
      <c r="XDW3" s="302"/>
      <c r="XDX3" s="302"/>
      <c r="XDY3" s="302"/>
      <c r="XDZ3" s="302"/>
      <c r="XEA3" s="302"/>
    </row>
    <row r="4" s="301" customFormat="1" spans="1:16355">
      <c r="A4" s="21" t="s">
        <v>93</v>
      </c>
      <c r="B4" s="21" t="s">
        <v>94</v>
      </c>
      <c r="C4" s="311" t="s">
        <v>50</v>
      </c>
      <c r="XDR4" s="306"/>
      <c r="XDS4" s="306"/>
      <c r="XDT4" s="306"/>
      <c r="XDU4" s="306"/>
      <c r="XDV4" s="306"/>
      <c r="XDW4" s="302"/>
      <c r="XDX4" s="302"/>
      <c r="XDY4" s="302"/>
      <c r="XDZ4" s="302"/>
      <c r="XEA4" s="302"/>
    </row>
    <row r="5" s="301" customFormat="1" spans="1:16355">
      <c r="A5" s="312"/>
      <c r="B5" s="313" t="s">
        <v>95</v>
      </c>
      <c r="C5" s="314">
        <v>493721</v>
      </c>
      <c r="XDR5" s="306"/>
      <c r="XDS5" s="306"/>
      <c r="XDT5" s="306"/>
      <c r="XDU5" s="306"/>
      <c r="XDV5" s="306"/>
      <c r="XDW5" s="302"/>
      <c r="XDX5" s="302"/>
      <c r="XDY5" s="302"/>
      <c r="XDZ5" s="302"/>
      <c r="XEA5" s="302"/>
    </row>
    <row r="6" s="301" customFormat="1" spans="1:16355">
      <c r="A6" s="312">
        <v>201</v>
      </c>
      <c r="B6" s="313" t="s">
        <v>96</v>
      </c>
      <c r="C6" s="314">
        <v>21704</v>
      </c>
      <c r="XDR6" s="306"/>
      <c r="XDS6" s="306"/>
      <c r="XDT6" s="306"/>
      <c r="XDU6" s="306"/>
      <c r="XDV6" s="306"/>
      <c r="XDW6" s="302"/>
      <c r="XDX6" s="302"/>
      <c r="XDY6" s="302"/>
      <c r="XDZ6" s="302"/>
      <c r="XEA6" s="302"/>
    </row>
    <row r="7" s="301" customFormat="1" spans="1:16355">
      <c r="A7" s="312">
        <v>20101</v>
      </c>
      <c r="B7" s="313" t="s">
        <v>97</v>
      </c>
      <c r="C7" s="314">
        <v>765</v>
      </c>
      <c r="XDR7" s="306"/>
      <c r="XDS7" s="306"/>
      <c r="XDT7" s="306"/>
      <c r="XDU7" s="306"/>
      <c r="XDV7" s="306"/>
      <c r="XDW7" s="302"/>
      <c r="XDX7" s="302"/>
      <c r="XDY7" s="302"/>
      <c r="XDZ7" s="302"/>
      <c r="XEA7" s="302"/>
    </row>
    <row r="8" s="301" customFormat="1" spans="1:16355">
      <c r="A8" s="312">
        <v>2010101</v>
      </c>
      <c r="B8" s="312" t="s">
        <v>98</v>
      </c>
      <c r="C8" s="314">
        <v>515</v>
      </c>
      <c r="XDR8" s="306"/>
      <c r="XDS8" s="306"/>
      <c r="XDT8" s="306"/>
      <c r="XDU8" s="306"/>
      <c r="XDV8" s="306"/>
      <c r="XDW8" s="302"/>
      <c r="XDX8" s="302"/>
      <c r="XDY8" s="302"/>
      <c r="XDZ8" s="302"/>
      <c r="XEA8" s="302"/>
    </row>
    <row r="9" s="301" customFormat="1" spans="1:16355">
      <c r="A9" s="312">
        <v>2010104</v>
      </c>
      <c r="B9" s="312" t="s">
        <v>99</v>
      </c>
      <c r="C9" s="314">
        <v>130</v>
      </c>
      <c r="XDR9" s="306"/>
      <c r="XDS9" s="306"/>
      <c r="XDT9" s="306"/>
      <c r="XDU9" s="306"/>
      <c r="XDV9" s="306"/>
      <c r="XDW9" s="302"/>
      <c r="XDX9" s="302"/>
      <c r="XDY9" s="302"/>
      <c r="XDZ9" s="302"/>
      <c r="XEA9" s="302"/>
    </row>
    <row r="10" s="301" customFormat="1" spans="1:16355">
      <c r="A10" s="312">
        <v>2010108</v>
      </c>
      <c r="B10" s="312" t="s">
        <v>100</v>
      </c>
      <c r="C10" s="314">
        <v>35</v>
      </c>
      <c r="XDR10" s="306"/>
      <c r="XDS10" s="306"/>
      <c r="XDT10" s="306"/>
      <c r="XDU10" s="306"/>
      <c r="XDV10" s="306"/>
      <c r="XDW10" s="302"/>
      <c r="XDX10" s="302"/>
      <c r="XDY10" s="302"/>
      <c r="XDZ10" s="302"/>
      <c r="XEA10" s="302"/>
    </row>
    <row r="11" s="301" customFormat="1" spans="1:16355">
      <c r="A11" s="312">
        <v>2010199</v>
      </c>
      <c r="B11" s="312" t="s">
        <v>101</v>
      </c>
      <c r="C11" s="314">
        <v>85</v>
      </c>
      <c r="XDR11" s="306"/>
      <c r="XDS11" s="306"/>
      <c r="XDT11" s="306"/>
      <c r="XDU11" s="306"/>
      <c r="XDV11" s="306"/>
      <c r="XDW11" s="302"/>
      <c r="XDX11" s="302"/>
      <c r="XDY11" s="302"/>
      <c r="XDZ11" s="302"/>
      <c r="XEA11" s="302"/>
    </row>
    <row r="12" s="301" customFormat="1" spans="1:16355">
      <c r="A12" s="312">
        <v>20102</v>
      </c>
      <c r="B12" s="313" t="s">
        <v>102</v>
      </c>
      <c r="C12" s="314">
        <v>811</v>
      </c>
      <c r="XDR12" s="306"/>
      <c r="XDS12" s="306"/>
      <c r="XDT12" s="306"/>
      <c r="XDU12" s="306"/>
      <c r="XDV12" s="306"/>
      <c r="XDW12" s="302"/>
      <c r="XDX12" s="302"/>
      <c r="XDY12" s="302"/>
      <c r="XDZ12" s="302"/>
      <c r="XEA12" s="302"/>
    </row>
    <row r="13" s="301" customFormat="1" spans="1:16355">
      <c r="A13" s="312">
        <v>2010201</v>
      </c>
      <c r="B13" s="312" t="s">
        <v>98</v>
      </c>
      <c r="C13" s="314">
        <v>571</v>
      </c>
      <c r="XDR13" s="306"/>
      <c r="XDS13" s="306"/>
      <c r="XDT13" s="306"/>
      <c r="XDU13" s="306"/>
      <c r="XDV13" s="306"/>
      <c r="XDW13" s="302"/>
      <c r="XDX13" s="302"/>
      <c r="XDY13" s="302"/>
      <c r="XDZ13" s="302"/>
      <c r="XEA13" s="302"/>
    </row>
    <row r="14" s="301" customFormat="1" spans="1:16355">
      <c r="A14" s="312">
        <v>2010202</v>
      </c>
      <c r="B14" s="312" t="s">
        <v>103</v>
      </c>
      <c r="C14" s="314">
        <v>26</v>
      </c>
      <c r="XDR14" s="306"/>
      <c r="XDS14" s="306"/>
      <c r="XDT14" s="306"/>
      <c r="XDU14" s="306"/>
      <c r="XDV14" s="306"/>
      <c r="XDW14" s="302"/>
      <c r="XDX14" s="302"/>
      <c r="XDY14" s="302"/>
      <c r="XDZ14" s="302"/>
      <c r="XEA14" s="302"/>
    </row>
    <row r="15" s="301" customFormat="1" spans="1:16355">
      <c r="A15" s="312">
        <v>2010204</v>
      </c>
      <c r="B15" s="312" t="s">
        <v>104</v>
      </c>
      <c r="C15" s="314">
        <v>60</v>
      </c>
      <c r="XDR15" s="306"/>
      <c r="XDS15" s="306"/>
      <c r="XDT15" s="306"/>
      <c r="XDU15" s="306"/>
      <c r="XDV15" s="306"/>
      <c r="XDW15" s="302"/>
      <c r="XDX15" s="302"/>
      <c r="XDY15" s="302"/>
      <c r="XDZ15" s="302"/>
      <c r="XEA15" s="302"/>
    </row>
    <row r="16" s="301" customFormat="1" spans="1:16355">
      <c r="A16" s="312">
        <v>2010205</v>
      </c>
      <c r="B16" s="312" t="s">
        <v>105</v>
      </c>
      <c r="C16" s="314">
        <v>28</v>
      </c>
      <c r="XDR16" s="306"/>
      <c r="XDS16" s="306"/>
      <c r="XDT16" s="306"/>
      <c r="XDU16" s="306"/>
      <c r="XDV16" s="306"/>
      <c r="XDW16" s="302"/>
      <c r="XDX16" s="302"/>
      <c r="XDY16" s="302"/>
      <c r="XDZ16" s="302"/>
      <c r="XEA16" s="302"/>
    </row>
    <row r="17" s="301" customFormat="1" spans="1:16355">
      <c r="A17" s="312">
        <v>2010299</v>
      </c>
      <c r="B17" s="312" t="s">
        <v>106</v>
      </c>
      <c r="C17" s="314">
        <v>126</v>
      </c>
      <c r="XDR17" s="306"/>
      <c r="XDS17" s="306"/>
      <c r="XDT17" s="306"/>
      <c r="XDU17" s="306"/>
      <c r="XDV17" s="306"/>
      <c r="XDW17" s="302"/>
      <c r="XDX17" s="302"/>
      <c r="XDY17" s="302"/>
      <c r="XDZ17" s="302"/>
      <c r="XEA17" s="302"/>
    </row>
    <row r="18" s="301" customFormat="1" spans="1:16355">
      <c r="A18" s="312">
        <v>20103</v>
      </c>
      <c r="B18" s="313" t="s">
        <v>107</v>
      </c>
      <c r="C18" s="314">
        <v>5636</v>
      </c>
      <c r="XDR18" s="306"/>
      <c r="XDS18" s="306"/>
      <c r="XDT18" s="306"/>
      <c r="XDU18" s="306"/>
      <c r="XDV18" s="306"/>
      <c r="XDW18" s="302"/>
      <c r="XDX18" s="302"/>
      <c r="XDY18" s="302"/>
      <c r="XDZ18" s="302"/>
      <c r="XEA18" s="302"/>
    </row>
    <row r="19" s="301" customFormat="1" spans="1:16355">
      <c r="A19" s="312">
        <v>2010301</v>
      </c>
      <c r="B19" s="312" t="s">
        <v>98</v>
      </c>
      <c r="C19" s="314">
        <v>3356</v>
      </c>
      <c r="XDR19" s="306"/>
      <c r="XDS19" s="306"/>
      <c r="XDT19" s="306"/>
      <c r="XDU19" s="306"/>
      <c r="XDV19" s="306"/>
      <c r="XDW19" s="302"/>
      <c r="XDX19" s="302"/>
      <c r="XDY19" s="302"/>
      <c r="XDZ19" s="302"/>
      <c r="XEA19" s="302"/>
    </row>
    <row r="20" s="301" customFormat="1" spans="1:16355">
      <c r="A20" s="312">
        <v>2010302</v>
      </c>
      <c r="B20" s="312" t="s">
        <v>103</v>
      </c>
      <c r="C20" s="314">
        <v>30</v>
      </c>
      <c r="XDR20" s="306"/>
      <c r="XDS20" s="306"/>
      <c r="XDT20" s="306"/>
      <c r="XDU20" s="306"/>
      <c r="XDV20" s="306"/>
      <c r="XDW20" s="302"/>
      <c r="XDX20" s="302"/>
      <c r="XDY20" s="302"/>
      <c r="XDZ20" s="302"/>
      <c r="XEA20" s="302"/>
    </row>
    <row r="21" s="301" customFormat="1" spans="1:16355">
      <c r="A21" s="312">
        <v>2010303</v>
      </c>
      <c r="B21" s="312" t="s">
        <v>108</v>
      </c>
      <c r="C21" s="314">
        <v>506</v>
      </c>
      <c r="XDR21" s="306"/>
      <c r="XDS21" s="306"/>
      <c r="XDT21" s="306"/>
      <c r="XDU21" s="306"/>
      <c r="XDV21" s="306"/>
      <c r="XDW21" s="302"/>
      <c r="XDX21" s="302"/>
      <c r="XDY21" s="302"/>
      <c r="XDZ21" s="302"/>
      <c r="XEA21" s="302"/>
    </row>
    <row r="22" s="301" customFormat="1" spans="1:16355">
      <c r="A22" s="312">
        <v>2010304</v>
      </c>
      <c r="B22" s="312" t="s">
        <v>109</v>
      </c>
      <c r="C22" s="314">
        <v>8</v>
      </c>
      <c r="XDR22" s="306"/>
      <c r="XDS22" s="306"/>
      <c r="XDT22" s="306"/>
      <c r="XDU22" s="306"/>
      <c r="XDV22" s="306"/>
      <c r="XDW22" s="302"/>
      <c r="XDX22" s="302"/>
      <c r="XDY22" s="302"/>
      <c r="XDZ22" s="302"/>
      <c r="XEA22" s="302"/>
    </row>
    <row r="23" s="301" customFormat="1" spans="1:16355">
      <c r="A23" s="312">
        <v>2010305</v>
      </c>
      <c r="B23" s="312" t="s">
        <v>110</v>
      </c>
      <c r="C23" s="314">
        <v>65</v>
      </c>
      <c r="XDR23" s="306"/>
      <c r="XDS23" s="306"/>
      <c r="XDT23" s="306"/>
      <c r="XDU23" s="306"/>
      <c r="XDV23" s="306"/>
      <c r="XDW23" s="302"/>
      <c r="XDX23" s="302"/>
      <c r="XDY23" s="302"/>
      <c r="XDZ23" s="302"/>
      <c r="XEA23" s="302"/>
    </row>
    <row r="24" s="301" customFormat="1" spans="1:16355">
      <c r="A24" s="312">
        <v>2010306</v>
      </c>
      <c r="B24" s="312" t="s">
        <v>111</v>
      </c>
      <c r="C24" s="314">
        <v>40</v>
      </c>
      <c r="XDR24" s="306"/>
      <c r="XDS24" s="306"/>
      <c r="XDT24" s="306"/>
      <c r="XDU24" s="306"/>
      <c r="XDV24" s="306"/>
      <c r="XDW24" s="302"/>
      <c r="XDX24" s="302"/>
      <c r="XDY24" s="302"/>
      <c r="XDZ24" s="302"/>
      <c r="XEA24" s="302"/>
    </row>
    <row r="25" s="301" customFormat="1" spans="1:16355">
      <c r="A25" s="312">
        <v>2010308</v>
      </c>
      <c r="B25" s="312" t="s">
        <v>112</v>
      </c>
      <c r="C25" s="314">
        <v>50</v>
      </c>
      <c r="XDR25" s="306"/>
      <c r="XDS25" s="306"/>
      <c r="XDT25" s="306"/>
      <c r="XDU25" s="306"/>
      <c r="XDV25" s="306"/>
      <c r="XDW25" s="302"/>
      <c r="XDX25" s="302"/>
      <c r="XDY25" s="302"/>
      <c r="XDZ25" s="302"/>
      <c r="XEA25" s="302"/>
    </row>
    <row r="26" s="301" customFormat="1" spans="1:16355">
      <c r="A26" s="312">
        <v>2010350</v>
      </c>
      <c r="B26" s="312" t="s">
        <v>113</v>
      </c>
      <c r="C26" s="314">
        <v>900</v>
      </c>
      <c r="XDR26" s="306"/>
      <c r="XDS26" s="306"/>
      <c r="XDT26" s="306"/>
      <c r="XDU26" s="306"/>
      <c r="XDV26" s="306"/>
      <c r="XDW26" s="302"/>
      <c r="XDX26" s="302"/>
      <c r="XDY26" s="302"/>
      <c r="XDZ26" s="302"/>
      <c r="XEA26" s="302"/>
    </row>
    <row r="27" s="301" customFormat="1" spans="1:16355">
      <c r="A27" s="312">
        <v>2010399</v>
      </c>
      <c r="B27" s="312" t="s">
        <v>114</v>
      </c>
      <c r="C27" s="314">
        <v>681</v>
      </c>
      <c r="XDR27" s="306"/>
      <c r="XDS27" s="306"/>
      <c r="XDT27" s="306"/>
      <c r="XDU27" s="306"/>
      <c r="XDV27" s="306"/>
      <c r="XDW27" s="302"/>
      <c r="XDX27" s="302"/>
      <c r="XDY27" s="302"/>
      <c r="XDZ27" s="302"/>
      <c r="XEA27" s="302"/>
    </row>
    <row r="28" s="301" customFormat="1" spans="1:16355">
      <c r="A28" s="312">
        <v>20104</v>
      </c>
      <c r="B28" s="313" t="s">
        <v>115</v>
      </c>
      <c r="C28" s="314">
        <v>1963</v>
      </c>
      <c r="XDR28" s="306"/>
      <c r="XDS28" s="306"/>
      <c r="XDT28" s="306"/>
      <c r="XDU28" s="306"/>
      <c r="XDV28" s="306"/>
      <c r="XDW28" s="302"/>
      <c r="XDX28" s="302"/>
      <c r="XDY28" s="302"/>
      <c r="XDZ28" s="302"/>
      <c r="XEA28" s="302"/>
    </row>
    <row r="29" s="301" customFormat="1" spans="1:16355">
      <c r="A29" s="312">
        <v>2010401</v>
      </c>
      <c r="B29" s="312" t="s">
        <v>98</v>
      </c>
      <c r="C29" s="314">
        <v>1245</v>
      </c>
      <c r="XDR29" s="306"/>
      <c r="XDS29" s="306"/>
      <c r="XDT29" s="306"/>
      <c r="XDU29" s="306"/>
      <c r="XDV29" s="306"/>
      <c r="XDW29" s="302"/>
      <c r="XDX29" s="302"/>
      <c r="XDY29" s="302"/>
      <c r="XDZ29" s="302"/>
      <c r="XEA29" s="302"/>
    </row>
    <row r="30" s="301" customFormat="1" spans="1:16355">
      <c r="A30" s="312">
        <v>2010450</v>
      </c>
      <c r="B30" s="312" t="s">
        <v>113</v>
      </c>
      <c r="C30" s="314">
        <v>25</v>
      </c>
      <c r="XDR30" s="306"/>
      <c r="XDS30" s="306"/>
      <c r="XDT30" s="306"/>
      <c r="XDU30" s="306"/>
      <c r="XDV30" s="306"/>
      <c r="XDW30" s="302"/>
      <c r="XDX30" s="302"/>
      <c r="XDY30" s="302"/>
      <c r="XDZ30" s="302"/>
      <c r="XEA30" s="302"/>
    </row>
    <row r="31" s="301" customFormat="1" spans="1:16355">
      <c r="A31" s="312">
        <v>2010499</v>
      </c>
      <c r="B31" s="312" t="s">
        <v>116</v>
      </c>
      <c r="C31" s="314">
        <v>693</v>
      </c>
      <c r="XDR31" s="306"/>
      <c r="XDS31" s="306"/>
      <c r="XDT31" s="306"/>
      <c r="XDU31" s="306"/>
      <c r="XDV31" s="306"/>
      <c r="XDW31" s="302"/>
      <c r="XDX31" s="302"/>
      <c r="XDY31" s="302"/>
      <c r="XDZ31" s="302"/>
      <c r="XEA31" s="302"/>
    </row>
    <row r="32" s="301" customFormat="1" spans="1:16355">
      <c r="A32" s="312">
        <v>20105</v>
      </c>
      <c r="B32" s="313" t="s">
        <v>117</v>
      </c>
      <c r="C32" s="314">
        <v>286</v>
      </c>
      <c r="XDR32" s="306"/>
      <c r="XDS32" s="306"/>
      <c r="XDT32" s="306"/>
      <c r="XDU32" s="306"/>
      <c r="XDV32" s="306"/>
      <c r="XDW32" s="302"/>
      <c r="XDX32" s="302"/>
      <c r="XDY32" s="302"/>
      <c r="XDZ32" s="302"/>
      <c r="XEA32" s="302"/>
    </row>
    <row r="33" s="301" customFormat="1" spans="1:16355">
      <c r="A33" s="312">
        <v>2010501</v>
      </c>
      <c r="B33" s="312" t="s">
        <v>98</v>
      </c>
      <c r="C33" s="314">
        <v>146</v>
      </c>
      <c r="XDR33" s="306"/>
      <c r="XDS33" s="306"/>
      <c r="XDT33" s="306"/>
      <c r="XDU33" s="306"/>
      <c r="XDV33" s="306"/>
      <c r="XDW33" s="302"/>
      <c r="XDX33" s="302"/>
      <c r="XDY33" s="302"/>
      <c r="XDZ33" s="302"/>
      <c r="XEA33" s="302"/>
    </row>
    <row r="34" s="301" customFormat="1" spans="1:16355">
      <c r="A34" s="312">
        <v>2010502</v>
      </c>
      <c r="B34" s="312" t="s">
        <v>103</v>
      </c>
      <c r="C34" s="314">
        <v>3</v>
      </c>
      <c r="XDR34" s="306"/>
      <c r="XDS34" s="306"/>
      <c r="XDT34" s="306"/>
      <c r="XDU34" s="306"/>
      <c r="XDV34" s="306"/>
      <c r="XDW34" s="302"/>
      <c r="XDX34" s="302"/>
      <c r="XDY34" s="302"/>
      <c r="XDZ34" s="302"/>
      <c r="XEA34" s="302"/>
    </row>
    <row r="35" s="301" customFormat="1" spans="1:16355">
      <c r="A35" s="312">
        <v>2010505</v>
      </c>
      <c r="B35" s="312" t="s">
        <v>118</v>
      </c>
      <c r="C35" s="314">
        <v>73</v>
      </c>
      <c r="XDR35" s="306"/>
      <c r="XDS35" s="306"/>
      <c r="XDT35" s="306"/>
      <c r="XDU35" s="306"/>
      <c r="XDV35" s="306"/>
      <c r="XDW35" s="302"/>
      <c r="XDX35" s="302"/>
      <c r="XDY35" s="302"/>
      <c r="XDZ35" s="302"/>
      <c r="XEA35" s="302"/>
    </row>
    <row r="36" s="301" customFormat="1" spans="1:16355">
      <c r="A36" s="312">
        <v>2010599</v>
      </c>
      <c r="B36" s="312" t="s">
        <v>119</v>
      </c>
      <c r="C36" s="314">
        <v>64</v>
      </c>
      <c r="XDR36" s="306"/>
      <c r="XDS36" s="306"/>
      <c r="XDT36" s="306"/>
      <c r="XDU36" s="306"/>
      <c r="XDV36" s="306"/>
      <c r="XDW36" s="302"/>
      <c r="XDX36" s="302"/>
      <c r="XDY36" s="302"/>
      <c r="XDZ36" s="302"/>
      <c r="XEA36" s="302"/>
    </row>
    <row r="37" s="301" customFormat="1" spans="1:16355">
      <c r="A37" s="312">
        <v>20106</v>
      </c>
      <c r="B37" s="313" t="s">
        <v>120</v>
      </c>
      <c r="C37" s="314">
        <v>2094</v>
      </c>
      <c r="XDR37" s="306"/>
      <c r="XDS37" s="306"/>
      <c r="XDT37" s="306"/>
      <c r="XDU37" s="306"/>
      <c r="XDV37" s="306"/>
      <c r="XDW37" s="302"/>
      <c r="XDX37" s="302"/>
      <c r="XDY37" s="302"/>
      <c r="XDZ37" s="302"/>
      <c r="XEA37" s="302"/>
    </row>
    <row r="38" s="301" customFormat="1" spans="1:16355">
      <c r="A38" s="312">
        <v>2010601</v>
      </c>
      <c r="B38" s="312" t="s">
        <v>98</v>
      </c>
      <c r="C38" s="314">
        <v>1648</v>
      </c>
      <c r="XDR38" s="306"/>
      <c r="XDS38" s="306"/>
      <c r="XDT38" s="306"/>
      <c r="XDU38" s="306"/>
      <c r="XDV38" s="306"/>
      <c r="XDW38" s="302"/>
      <c r="XDX38" s="302"/>
      <c r="XDY38" s="302"/>
      <c r="XDZ38" s="302"/>
      <c r="XEA38" s="302"/>
    </row>
    <row r="39" s="301" customFormat="1" spans="1:16355">
      <c r="A39" s="312">
        <v>2010602</v>
      </c>
      <c r="B39" s="312" t="s">
        <v>103</v>
      </c>
      <c r="C39" s="314">
        <v>68</v>
      </c>
      <c r="XDR39" s="306"/>
      <c r="XDS39" s="306"/>
      <c r="XDT39" s="306"/>
      <c r="XDU39" s="306"/>
      <c r="XDV39" s="306"/>
      <c r="XDW39" s="302"/>
      <c r="XDX39" s="302"/>
      <c r="XDY39" s="302"/>
      <c r="XDZ39" s="302"/>
      <c r="XEA39" s="302"/>
    </row>
    <row r="40" s="301" customFormat="1" spans="1:16355">
      <c r="A40" s="312">
        <v>2010607</v>
      </c>
      <c r="B40" s="312" t="s">
        <v>121</v>
      </c>
      <c r="C40" s="314">
        <v>15</v>
      </c>
      <c r="XDR40" s="306"/>
      <c r="XDS40" s="306"/>
      <c r="XDT40" s="306"/>
      <c r="XDU40" s="306"/>
      <c r="XDV40" s="306"/>
      <c r="XDW40" s="302"/>
      <c r="XDX40" s="302"/>
      <c r="XDY40" s="302"/>
      <c r="XDZ40" s="302"/>
      <c r="XEA40" s="302"/>
    </row>
    <row r="41" s="301" customFormat="1" spans="1:16355">
      <c r="A41" s="312">
        <v>2010608</v>
      </c>
      <c r="B41" s="312" t="s">
        <v>122</v>
      </c>
      <c r="C41" s="314">
        <v>6</v>
      </c>
      <c r="XDR41" s="306"/>
      <c r="XDS41" s="306"/>
      <c r="XDT41" s="306"/>
      <c r="XDU41" s="306"/>
      <c r="XDV41" s="306"/>
      <c r="XDW41" s="302"/>
      <c r="XDX41" s="302"/>
      <c r="XDY41" s="302"/>
      <c r="XDZ41" s="302"/>
      <c r="XEA41" s="302"/>
    </row>
    <row r="42" s="301" customFormat="1" spans="1:16355">
      <c r="A42" s="312">
        <v>2010650</v>
      </c>
      <c r="B42" s="312" t="s">
        <v>113</v>
      </c>
      <c r="C42" s="314">
        <v>35</v>
      </c>
      <c r="XDR42" s="306"/>
      <c r="XDS42" s="306"/>
      <c r="XDT42" s="306"/>
      <c r="XDU42" s="306"/>
      <c r="XDV42" s="306"/>
      <c r="XDW42" s="302"/>
      <c r="XDX42" s="302"/>
      <c r="XDY42" s="302"/>
      <c r="XDZ42" s="302"/>
      <c r="XEA42" s="302"/>
    </row>
    <row r="43" s="301" customFormat="1" spans="1:16355">
      <c r="A43" s="312">
        <v>2010699</v>
      </c>
      <c r="B43" s="312" t="s">
        <v>123</v>
      </c>
      <c r="C43" s="314">
        <v>322</v>
      </c>
      <c r="XDR43" s="306"/>
      <c r="XDS43" s="306"/>
      <c r="XDT43" s="306"/>
      <c r="XDU43" s="306"/>
      <c r="XDV43" s="306"/>
      <c r="XDW43" s="302"/>
      <c r="XDX43" s="302"/>
      <c r="XDY43" s="302"/>
      <c r="XDZ43" s="302"/>
      <c r="XEA43" s="302"/>
    </row>
    <row r="44" s="301" customFormat="1" spans="1:16355">
      <c r="A44" s="312">
        <v>20107</v>
      </c>
      <c r="B44" s="313" t="s">
        <v>124</v>
      </c>
      <c r="C44" s="314">
        <v>392</v>
      </c>
      <c r="XDR44" s="306"/>
      <c r="XDS44" s="306"/>
      <c r="XDT44" s="306"/>
      <c r="XDU44" s="306"/>
      <c r="XDV44" s="306"/>
      <c r="XDW44" s="302"/>
      <c r="XDX44" s="302"/>
      <c r="XDY44" s="302"/>
      <c r="XDZ44" s="302"/>
      <c r="XEA44" s="302"/>
    </row>
    <row r="45" s="301" customFormat="1" spans="1:16355">
      <c r="A45" s="312">
        <v>2010701</v>
      </c>
      <c r="B45" s="312" t="s">
        <v>98</v>
      </c>
      <c r="C45" s="314">
        <v>182</v>
      </c>
      <c r="XDR45" s="306"/>
      <c r="XDS45" s="306"/>
      <c r="XDT45" s="306"/>
      <c r="XDU45" s="306"/>
      <c r="XDV45" s="306"/>
      <c r="XDW45" s="302"/>
      <c r="XDX45" s="302"/>
      <c r="XDY45" s="302"/>
      <c r="XDZ45" s="302"/>
      <c r="XEA45" s="302"/>
    </row>
    <row r="46" s="301" customFormat="1" spans="1:16355">
      <c r="A46" s="312">
        <v>2010799</v>
      </c>
      <c r="B46" s="312" t="s">
        <v>125</v>
      </c>
      <c r="C46" s="314">
        <v>210</v>
      </c>
      <c r="XDR46" s="306"/>
      <c r="XDS46" s="306"/>
      <c r="XDT46" s="306"/>
      <c r="XDU46" s="306"/>
      <c r="XDV46" s="306"/>
      <c r="XDW46" s="302"/>
      <c r="XDX46" s="302"/>
      <c r="XDY46" s="302"/>
      <c r="XDZ46" s="302"/>
      <c r="XEA46" s="302"/>
    </row>
    <row r="47" s="301" customFormat="1" spans="1:16355">
      <c r="A47" s="312">
        <v>20108</v>
      </c>
      <c r="B47" s="313" t="s">
        <v>126</v>
      </c>
      <c r="C47" s="314">
        <v>242</v>
      </c>
      <c r="XDR47" s="306"/>
      <c r="XDS47" s="306"/>
      <c r="XDT47" s="306"/>
      <c r="XDU47" s="306"/>
      <c r="XDV47" s="306"/>
      <c r="XDW47" s="302"/>
      <c r="XDX47" s="302"/>
      <c r="XDY47" s="302"/>
      <c r="XDZ47" s="302"/>
      <c r="XEA47" s="302"/>
    </row>
    <row r="48" s="301" customFormat="1" spans="1:16355">
      <c r="A48" s="312">
        <v>2010801</v>
      </c>
      <c r="B48" s="312" t="s">
        <v>98</v>
      </c>
      <c r="C48" s="314">
        <v>206</v>
      </c>
      <c r="XDR48" s="306"/>
      <c r="XDS48" s="306"/>
      <c r="XDT48" s="306"/>
      <c r="XDU48" s="306"/>
      <c r="XDV48" s="306"/>
      <c r="XDW48" s="302"/>
      <c r="XDX48" s="302"/>
      <c r="XDY48" s="302"/>
      <c r="XDZ48" s="302"/>
      <c r="XEA48" s="302"/>
    </row>
    <row r="49" s="301" customFormat="1" spans="1:16355">
      <c r="A49" s="312">
        <v>2010804</v>
      </c>
      <c r="B49" s="312" t="s">
        <v>127</v>
      </c>
      <c r="C49" s="314">
        <v>36</v>
      </c>
      <c r="XDR49" s="306"/>
      <c r="XDS49" s="306"/>
      <c r="XDT49" s="306"/>
      <c r="XDU49" s="306"/>
      <c r="XDV49" s="306"/>
      <c r="XDW49" s="302"/>
      <c r="XDX49" s="302"/>
      <c r="XDY49" s="302"/>
      <c r="XDZ49" s="302"/>
      <c r="XEA49" s="302"/>
    </row>
    <row r="50" s="301" customFormat="1" spans="1:16355">
      <c r="A50" s="312">
        <v>2010899</v>
      </c>
      <c r="B50" s="312" t="s">
        <v>128</v>
      </c>
      <c r="C50" s="314"/>
      <c r="XDR50" s="306"/>
      <c r="XDS50" s="306"/>
      <c r="XDT50" s="306"/>
      <c r="XDU50" s="306"/>
      <c r="XDV50" s="306"/>
      <c r="XDW50" s="302"/>
      <c r="XDX50" s="302"/>
      <c r="XDY50" s="302"/>
      <c r="XDZ50" s="302"/>
      <c r="XEA50" s="302"/>
    </row>
    <row r="51" s="301" customFormat="1" spans="1:16355">
      <c r="A51" s="312">
        <v>20111</v>
      </c>
      <c r="B51" s="313" t="s">
        <v>129</v>
      </c>
      <c r="C51" s="314">
        <v>1787</v>
      </c>
      <c r="XDR51" s="306"/>
      <c r="XDS51" s="306"/>
      <c r="XDT51" s="306"/>
      <c r="XDU51" s="306"/>
      <c r="XDV51" s="306"/>
      <c r="XDW51" s="302"/>
      <c r="XDX51" s="302"/>
      <c r="XDY51" s="302"/>
      <c r="XDZ51" s="302"/>
      <c r="XEA51" s="302"/>
    </row>
    <row r="52" s="301" customFormat="1" spans="1:16355">
      <c r="A52" s="312">
        <v>2011101</v>
      </c>
      <c r="B52" s="312" t="s">
        <v>98</v>
      </c>
      <c r="C52" s="314">
        <v>1129</v>
      </c>
      <c r="XDR52" s="306"/>
      <c r="XDS52" s="306"/>
      <c r="XDT52" s="306"/>
      <c r="XDU52" s="306"/>
      <c r="XDV52" s="306"/>
      <c r="XDW52" s="302"/>
      <c r="XDX52" s="302"/>
      <c r="XDY52" s="302"/>
      <c r="XDZ52" s="302"/>
      <c r="XEA52" s="302"/>
    </row>
    <row r="53" s="301" customFormat="1" spans="1:16355">
      <c r="A53" s="312">
        <v>2011106</v>
      </c>
      <c r="B53" s="312" t="s">
        <v>130</v>
      </c>
      <c r="C53" s="314">
        <v>105</v>
      </c>
      <c r="XDR53" s="306"/>
      <c r="XDS53" s="306"/>
      <c r="XDT53" s="306"/>
      <c r="XDU53" s="306"/>
      <c r="XDV53" s="306"/>
      <c r="XDW53" s="302"/>
      <c r="XDX53" s="302"/>
      <c r="XDY53" s="302"/>
      <c r="XDZ53" s="302"/>
      <c r="XEA53" s="302"/>
    </row>
    <row r="54" s="301" customFormat="1" spans="1:16355">
      <c r="A54" s="312">
        <v>2011199</v>
      </c>
      <c r="B54" s="312" t="s">
        <v>131</v>
      </c>
      <c r="C54" s="314">
        <v>553</v>
      </c>
      <c r="XDR54" s="306"/>
      <c r="XDS54" s="306"/>
      <c r="XDT54" s="306"/>
      <c r="XDU54" s="306"/>
      <c r="XDV54" s="306"/>
      <c r="XDW54" s="302"/>
      <c r="XDX54" s="302"/>
      <c r="XDY54" s="302"/>
      <c r="XDZ54" s="302"/>
      <c r="XEA54" s="302"/>
    </row>
    <row r="55" s="301" customFormat="1" spans="1:16355">
      <c r="A55" s="312">
        <v>20113</v>
      </c>
      <c r="B55" s="313" t="s">
        <v>132</v>
      </c>
      <c r="C55" s="314">
        <v>714</v>
      </c>
      <c r="XDR55" s="306"/>
      <c r="XDS55" s="306"/>
      <c r="XDT55" s="306"/>
      <c r="XDU55" s="306"/>
      <c r="XDV55" s="306"/>
      <c r="XDW55" s="302"/>
      <c r="XDX55" s="302"/>
      <c r="XDY55" s="302"/>
      <c r="XDZ55" s="302"/>
      <c r="XEA55" s="302"/>
    </row>
    <row r="56" s="301" customFormat="1" spans="1:16355">
      <c r="A56" s="312">
        <v>2011301</v>
      </c>
      <c r="B56" s="312" t="s">
        <v>98</v>
      </c>
      <c r="C56" s="314">
        <v>304</v>
      </c>
      <c r="XDR56" s="306"/>
      <c r="XDS56" s="306"/>
      <c r="XDT56" s="306"/>
      <c r="XDU56" s="306"/>
      <c r="XDV56" s="306"/>
      <c r="XDW56" s="302"/>
      <c r="XDX56" s="302"/>
      <c r="XDY56" s="302"/>
      <c r="XDZ56" s="302"/>
      <c r="XEA56" s="302"/>
    </row>
    <row r="57" s="301" customFormat="1" spans="1:16355">
      <c r="A57" s="312">
        <v>2011308</v>
      </c>
      <c r="B57" s="312" t="s">
        <v>133</v>
      </c>
      <c r="C57" s="314">
        <v>240</v>
      </c>
      <c r="XDR57" s="306"/>
      <c r="XDS57" s="306"/>
      <c r="XDT57" s="306"/>
      <c r="XDU57" s="306"/>
      <c r="XDV57" s="306"/>
      <c r="XDW57" s="302"/>
      <c r="XDX57" s="302"/>
      <c r="XDY57" s="302"/>
      <c r="XDZ57" s="302"/>
      <c r="XEA57" s="302"/>
    </row>
    <row r="58" s="301" customFormat="1" spans="1:16355">
      <c r="A58" s="312">
        <v>2011399</v>
      </c>
      <c r="B58" s="312" t="s">
        <v>134</v>
      </c>
      <c r="C58" s="314">
        <v>170</v>
      </c>
      <c r="XDR58" s="306"/>
      <c r="XDS58" s="306"/>
      <c r="XDT58" s="306"/>
      <c r="XDU58" s="306"/>
      <c r="XDV58" s="306"/>
      <c r="XDW58" s="302"/>
      <c r="XDX58" s="302"/>
      <c r="XDY58" s="302"/>
      <c r="XDZ58" s="302"/>
      <c r="XEA58" s="302"/>
    </row>
    <row r="59" s="301" customFormat="1" spans="1:16355">
      <c r="A59" s="312">
        <v>20123</v>
      </c>
      <c r="B59" s="313" t="s">
        <v>135</v>
      </c>
      <c r="C59" s="314">
        <v>62</v>
      </c>
      <c r="XDR59" s="306"/>
      <c r="XDS59" s="306"/>
      <c r="XDT59" s="306"/>
      <c r="XDU59" s="306"/>
      <c r="XDV59" s="306"/>
      <c r="XDW59" s="302"/>
      <c r="XDX59" s="302"/>
      <c r="XDY59" s="302"/>
      <c r="XDZ59" s="302"/>
      <c r="XEA59" s="302"/>
    </row>
    <row r="60" s="301" customFormat="1" spans="1:16355">
      <c r="A60" s="312">
        <v>2012304</v>
      </c>
      <c r="B60" s="312" t="s">
        <v>136</v>
      </c>
      <c r="C60" s="314">
        <v>62</v>
      </c>
      <c r="XDR60" s="306"/>
      <c r="XDS60" s="306"/>
      <c r="XDT60" s="306"/>
      <c r="XDU60" s="306"/>
      <c r="XDV60" s="306"/>
      <c r="XDW60" s="302"/>
      <c r="XDX60" s="302"/>
      <c r="XDY60" s="302"/>
      <c r="XDZ60" s="302"/>
      <c r="XEA60" s="302"/>
    </row>
    <row r="61" s="301" customFormat="1" spans="1:16355">
      <c r="A61" s="312">
        <v>20126</v>
      </c>
      <c r="B61" s="313" t="s">
        <v>137</v>
      </c>
      <c r="C61" s="314">
        <v>91</v>
      </c>
      <c r="XDR61" s="306"/>
      <c r="XDS61" s="306"/>
      <c r="XDT61" s="306"/>
      <c r="XDU61" s="306"/>
      <c r="XDV61" s="306"/>
      <c r="XDW61" s="302"/>
      <c r="XDX61" s="302"/>
      <c r="XDY61" s="302"/>
      <c r="XDZ61" s="302"/>
      <c r="XEA61" s="302"/>
    </row>
    <row r="62" s="301" customFormat="1" spans="1:16355">
      <c r="A62" s="312">
        <v>2012601</v>
      </c>
      <c r="B62" s="312" t="s">
        <v>98</v>
      </c>
      <c r="C62" s="314">
        <v>91</v>
      </c>
      <c r="XDR62" s="306"/>
      <c r="XDS62" s="306"/>
      <c r="XDT62" s="306"/>
      <c r="XDU62" s="306"/>
      <c r="XDV62" s="306"/>
      <c r="XDW62" s="302"/>
      <c r="XDX62" s="302"/>
      <c r="XDY62" s="302"/>
      <c r="XDZ62" s="302"/>
      <c r="XEA62" s="302"/>
    </row>
    <row r="63" s="301" customFormat="1" spans="1:16355">
      <c r="A63" s="312">
        <v>20128</v>
      </c>
      <c r="B63" s="313" t="s">
        <v>138</v>
      </c>
      <c r="C63" s="314">
        <v>79</v>
      </c>
      <c r="XDR63" s="306"/>
      <c r="XDS63" s="306"/>
      <c r="XDT63" s="306"/>
      <c r="XDU63" s="306"/>
      <c r="XDV63" s="306"/>
      <c r="XDW63" s="302"/>
      <c r="XDX63" s="302"/>
      <c r="XDY63" s="302"/>
      <c r="XDZ63" s="302"/>
      <c r="XEA63" s="302"/>
    </row>
    <row r="64" s="301" customFormat="1" spans="1:16355">
      <c r="A64" s="312">
        <v>2012801</v>
      </c>
      <c r="B64" s="312" t="s">
        <v>98</v>
      </c>
      <c r="C64" s="314">
        <v>70</v>
      </c>
      <c r="XDR64" s="306"/>
      <c r="XDS64" s="306"/>
      <c r="XDT64" s="306"/>
      <c r="XDU64" s="306"/>
      <c r="XDV64" s="306"/>
      <c r="XDW64" s="302"/>
      <c r="XDX64" s="302"/>
      <c r="XDY64" s="302"/>
      <c r="XDZ64" s="302"/>
      <c r="XEA64" s="302"/>
    </row>
    <row r="65" s="301" customFormat="1" spans="1:16355">
      <c r="A65" s="312">
        <v>2012899</v>
      </c>
      <c r="B65" s="312" t="s">
        <v>139</v>
      </c>
      <c r="C65" s="314">
        <v>9</v>
      </c>
      <c r="XDR65" s="306"/>
      <c r="XDS65" s="306"/>
      <c r="XDT65" s="306"/>
      <c r="XDU65" s="306"/>
      <c r="XDV65" s="306"/>
      <c r="XDW65" s="302"/>
      <c r="XDX65" s="302"/>
      <c r="XDY65" s="302"/>
      <c r="XDZ65" s="302"/>
      <c r="XEA65" s="302"/>
    </row>
    <row r="66" s="301" customFormat="1" spans="1:16355">
      <c r="A66" s="312">
        <v>20129</v>
      </c>
      <c r="B66" s="313" t="s">
        <v>140</v>
      </c>
      <c r="C66" s="314">
        <v>263</v>
      </c>
      <c r="XDR66" s="306"/>
      <c r="XDS66" s="306"/>
      <c r="XDT66" s="306"/>
      <c r="XDU66" s="306"/>
      <c r="XDV66" s="306"/>
      <c r="XDW66" s="302"/>
      <c r="XDX66" s="302"/>
      <c r="XDY66" s="302"/>
      <c r="XDZ66" s="302"/>
      <c r="XEA66" s="302"/>
    </row>
    <row r="67" s="301" customFormat="1" spans="1:16355">
      <c r="A67" s="312">
        <v>2012901</v>
      </c>
      <c r="B67" s="312" t="s">
        <v>98</v>
      </c>
      <c r="C67" s="314">
        <v>182</v>
      </c>
      <c r="XDR67" s="306"/>
      <c r="XDS67" s="306"/>
      <c r="XDT67" s="306"/>
      <c r="XDU67" s="306"/>
      <c r="XDV67" s="306"/>
      <c r="XDW67" s="302"/>
      <c r="XDX67" s="302"/>
      <c r="XDY67" s="302"/>
      <c r="XDZ67" s="302"/>
      <c r="XEA67" s="302"/>
    </row>
    <row r="68" s="301" customFormat="1" spans="1:16355">
      <c r="A68" s="312">
        <v>2012902</v>
      </c>
      <c r="B68" s="312" t="s">
        <v>103</v>
      </c>
      <c r="C68" s="314">
        <v>5</v>
      </c>
      <c r="XDR68" s="306"/>
      <c r="XDS68" s="306"/>
      <c r="XDT68" s="306"/>
      <c r="XDU68" s="306"/>
      <c r="XDV68" s="306"/>
      <c r="XDW68" s="302"/>
      <c r="XDX68" s="302"/>
      <c r="XDY68" s="302"/>
      <c r="XDZ68" s="302"/>
      <c r="XEA68" s="302"/>
    </row>
    <row r="69" s="301" customFormat="1" spans="1:16355">
      <c r="A69" s="312">
        <v>2012999</v>
      </c>
      <c r="B69" s="312" t="s">
        <v>141</v>
      </c>
      <c r="C69" s="314">
        <v>76</v>
      </c>
      <c r="XDR69" s="306"/>
      <c r="XDS69" s="306"/>
      <c r="XDT69" s="306"/>
      <c r="XDU69" s="306"/>
      <c r="XDV69" s="306"/>
      <c r="XDW69" s="302"/>
      <c r="XDX69" s="302"/>
      <c r="XDY69" s="302"/>
      <c r="XDZ69" s="302"/>
      <c r="XEA69" s="302"/>
    </row>
    <row r="70" s="301" customFormat="1" spans="1:16355">
      <c r="A70" s="312">
        <v>20131</v>
      </c>
      <c r="B70" s="313" t="s">
        <v>142</v>
      </c>
      <c r="C70" s="314">
        <v>1910</v>
      </c>
      <c r="XDR70" s="306"/>
      <c r="XDS70" s="306"/>
      <c r="XDT70" s="306"/>
      <c r="XDU70" s="306"/>
      <c r="XDV70" s="306"/>
      <c r="XDW70" s="302"/>
      <c r="XDX70" s="302"/>
      <c r="XDY70" s="302"/>
      <c r="XDZ70" s="302"/>
      <c r="XEA70" s="302"/>
    </row>
    <row r="71" s="301" customFormat="1" spans="1:16355">
      <c r="A71" s="312">
        <v>2013101</v>
      </c>
      <c r="B71" s="312" t="s">
        <v>98</v>
      </c>
      <c r="C71" s="314">
        <v>995</v>
      </c>
      <c r="XDR71" s="306"/>
      <c r="XDS71" s="306"/>
      <c r="XDT71" s="306"/>
      <c r="XDU71" s="306"/>
      <c r="XDV71" s="306"/>
      <c r="XDW71" s="302"/>
      <c r="XDX71" s="302"/>
      <c r="XDY71" s="302"/>
      <c r="XDZ71" s="302"/>
      <c r="XEA71" s="302"/>
    </row>
    <row r="72" s="301" customFormat="1" spans="1:16355">
      <c r="A72" s="312">
        <v>2013150</v>
      </c>
      <c r="B72" s="312" t="s">
        <v>113</v>
      </c>
      <c r="C72" s="314">
        <v>210</v>
      </c>
      <c r="XDR72" s="306"/>
      <c r="XDS72" s="306"/>
      <c r="XDT72" s="306"/>
      <c r="XDU72" s="306"/>
      <c r="XDV72" s="306"/>
      <c r="XDW72" s="302"/>
      <c r="XDX72" s="302"/>
      <c r="XDY72" s="302"/>
      <c r="XDZ72" s="302"/>
      <c r="XEA72" s="302"/>
    </row>
    <row r="73" s="301" customFormat="1" spans="1:16355">
      <c r="A73" s="312">
        <v>2013199</v>
      </c>
      <c r="B73" s="312" t="s">
        <v>143</v>
      </c>
      <c r="C73" s="314">
        <v>705</v>
      </c>
      <c r="XDR73" s="306"/>
      <c r="XDS73" s="306"/>
      <c r="XDT73" s="306"/>
      <c r="XDU73" s="306"/>
      <c r="XDV73" s="306"/>
      <c r="XDW73" s="302"/>
      <c r="XDX73" s="302"/>
      <c r="XDY73" s="302"/>
      <c r="XDZ73" s="302"/>
      <c r="XEA73" s="302"/>
    </row>
    <row r="74" s="301" customFormat="1" spans="1:16355">
      <c r="A74" s="312">
        <v>20132</v>
      </c>
      <c r="B74" s="313" t="s">
        <v>144</v>
      </c>
      <c r="C74" s="314">
        <v>874</v>
      </c>
      <c r="XDR74" s="306"/>
      <c r="XDS74" s="306"/>
      <c r="XDT74" s="306"/>
      <c r="XDU74" s="306"/>
      <c r="XDV74" s="306"/>
      <c r="XDW74" s="302"/>
      <c r="XDX74" s="302"/>
      <c r="XDY74" s="302"/>
      <c r="XDZ74" s="302"/>
      <c r="XEA74" s="302"/>
    </row>
    <row r="75" s="301" customFormat="1" spans="1:16355">
      <c r="A75" s="312">
        <v>2013201</v>
      </c>
      <c r="B75" s="312" t="s">
        <v>98</v>
      </c>
      <c r="C75" s="314">
        <v>582</v>
      </c>
      <c r="XDR75" s="306"/>
      <c r="XDS75" s="306"/>
      <c r="XDT75" s="306"/>
      <c r="XDU75" s="306"/>
      <c r="XDV75" s="306"/>
      <c r="XDW75" s="302"/>
      <c r="XDX75" s="302"/>
      <c r="XDY75" s="302"/>
      <c r="XDZ75" s="302"/>
      <c r="XEA75" s="302"/>
    </row>
    <row r="76" s="301" customFormat="1" spans="1:16355">
      <c r="A76" s="312">
        <v>2013203</v>
      </c>
      <c r="B76" s="312" t="s">
        <v>108</v>
      </c>
      <c r="C76" s="314">
        <v>23</v>
      </c>
      <c r="XDR76" s="306"/>
      <c r="XDS76" s="306"/>
      <c r="XDT76" s="306"/>
      <c r="XDU76" s="306"/>
      <c r="XDV76" s="306"/>
      <c r="XDW76" s="302"/>
      <c r="XDX76" s="302"/>
      <c r="XDY76" s="302"/>
      <c r="XDZ76" s="302"/>
      <c r="XEA76" s="302"/>
    </row>
    <row r="77" s="301" customFormat="1" spans="1:16355">
      <c r="A77" s="312">
        <v>2013299</v>
      </c>
      <c r="B77" s="312" t="s">
        <v>145</v>
      </c>
      <c r="C77" s="314">
        <v>269</v>
      </c>
      <c r="XDR77" s="306"/>
      <c r="XDS77" s="306"/>
      <c r="XDT77" s="306"/>
      <c r="XDU77" s="306"/>
      <c r="XDV77" s="306"/>
      <c r="XDW77" s="302"/>
      <c r="XDX77" s="302"/>
      <c r="XDY77" s="302"/>
      <c r="XDZ77" s="302"/>
      <c r="XEA77" s="302"/>
    </row>
    <row r="78" s="301" customFormat="1" spans="1:16355">
      <c r="A78" s="312">
        <v>20133</v>
      </c>
      <c r="B78" s="313" t="s">
        <v>146</v>
      </c>
      <c r="C78" s="314">
        <v>441</v>
      </c>
      <c r="XDR78" s="306"/>
      <c r="XDS78" s="306"/>
      <c r="XDT78" s="306"/>
      <c r="XDU78" s="306"/>
      <c r="XDV78" s="306"/>
      <c r="XDW78" s="302"/>
      <c r="XDX78" s="302"/>
      <c r="XDY78" s="302"/>
      <c r="XDZ78" s="302"/>
      <c r="XEA78" s="302"/>
    </row>
    <row r="79" s="301" customFormat="1" spans="1:16355">
      <c r="A79" s="312">
        <v>2013301</v>
      </c>
      <c r="B79" s="312" t="s">
        <v>98</v>
      </c>
      <c r="C79" s="314">
        <v>119</v>
      </c>
      <c r="XDR79" s="306"/>
      <c r="XDS79" s="306"/>
      <c r="XDT79" s="306"/>
      <c r="XDU79" s="306"/>
      <c r="XDV79" s="306"/>
      <c r="XDW79" s="302"/>
      <c r="XDX79" s="302"/>
      <c r="XDY79" s="302"/>
      <c r="XDZ79" s="302"/>
      <c r="XEA79" s="302"/>
    </row>
    <row r="80" s="301" customFormat="1" spans="1:16355">
      <c r="A80" s="312">
        <v>2013399</v>
      </c>
      <c r="B80" s="312" t="s">
        <v>147</v>
      </c>
      <c r="C80" s="314">
        <v>322</v>
      </c>
      <c r="XDR80" s="306"/>
      <c r="XDS80" s="306"/>
      <c r="XDT80" s="306"/>
      <c r="XDU80" s="306"/>
      <c r="XDV80" s="306"/>
      <c r="XDW80" s="302"/>
      <c r="XDX80" s="302"/>
      <c r="XDY80" s="302"/>
      <c r="XDZ80" s="302"/>
      <c r="XEA80" s="302"/>
    </row>
    <row r="81" s="301" customFormat="1" spans="1:16355">
      <c r="A81" s="312">
        <v>20134</v>
      </c>
      <c r="B81" s="313" t="s">
        <v>148</v>
      </c>
      <c r="C81" s="314">
        <v>238</v>
      </c>
      <c r="XDR81" s="306"/>
      <c r="XDS81" s="306"/>
      <c r="XDT81" s="306"/>
      <c r="XDU81" s="306"/>
      <c r="XDV81" s="306"/>
      <c r="XDW81" s="302"/>
      <c r="XDX81" s="302"/>
      <c r="XDY81" s="302"/>
      <c r="XDZ81" s="302"/>
      <c r="XEA81" s="302"/>
    </row>
    <row r="82" s="301" customFormat="1" spans="1:16355">
      <c r="A82" s="312">
        <v>2013401</v>
      </c>
      <c r="B82" s="312" t="s">
        <v>98</v>
      </c>
      <c r="C82" s="314">
        <v>195</v>
      </c>
      <c r="XDR82" s="306"/>
      <c r="XDS82" s="306"/>
      <c r="XDT82" s="306"/>
      <c r="XDU82" s="306"/>
      <c r="XDV82" s="306"/>
      <c r="XDW82" s="302"/>
      <c r="XDX82" s="302"/>
      <c r="XDY82" s="302"/>
      <c r="XDZ82" s="302"/>
      <c r="XEA82" s="302"/>
    </row>
    <row r="83" s="301" customFormat="1" spans="1:16355">
      <c r="A83" s="312">
        <v>2013405</v>
      </c>
      <c r="B83" s="312" t="s">
        <v>149</v>
      </c>
      <c r="C83" s="314">
        <v>3</v>
      </c>
      <c r="XDR83" s="306"/>
      <c r="XDS83" s="306"/>
      <c r="XDT83" s="306"/>
      <c r="XDU83" s="306"/>
      <c r="XDV83" s="306"/>
      <c r="XDW83" s="302"/>
      <c r="XDX83" s="302"/>
      <c r="XDY83" s="302"/>
      <c r="XDZ83" s="302"/>
      <c r="XEA83" s="302"/>
    </row>
    <row r="84" s="301" customFormat="1" spans="1:16355">
      <c r="A84" s="312">
        <v>2013499</v>
      </c>
      <c r="B84" s="312" t="s">
        <v>150</v>
      </c>
      <c r="C84" s="314">
        <v>40</v>
      </c>
      <c r="XDR84" s="306"/>
      <c r="XDS84" s="306"/>
      <c r="XDT84" s="306"/>
      <c r="XDU84" s="306"/>
      <c r="XDV84" s="306"/>
      <c r="XDW84" s="302"/>
      <c r="XDX84" s="302"/>
      <c r="XDY84" s="302"/>
      <c r="XDZ84" s="302"/>
      <c r="XEA84" s="302"/>
    </row>
    <row r="85" s="301" customFormat="1" spans="1:16355">
      <c r="A85" s="312">
        <v>20136</v>
      </c>
      <c r="B85" s="313" t="s">
        <v>151</v>
      </c>
      <c r="C85" s="314">
        <v>192</v>
      </c>
      <c r="XDR85" s="306"/>
      <c r="XDS85" s="306"/>
      <c r="XDT85" s="306"/>
      <c r="XDU85" s="306"/>
      <c r="XDV85" s="306"/>
      <c r="XDW85" s="302"/>
      <c r="XDX85" s="302"/>
      <c r="XDY85" s="302"/>
      <c r="XDZ85" s="302"/>
      <c r="XEA85" s="302"/>
    </row>
    <row r="86" s="301" customFormat="1" spans="1:16355">
      <c r="A86" s="312">
        <v>2013601</v>
      </c>
      <c r="B86" s="312" t="s">
        <v>98</v>
      </c>
      <c r="C86" s="314">
        <v>82</v>
      </c>
      <c r="XDR86" s="306"/>
      <c r="XDS86" s="306"/>
      <c r="XDT86" s="306"/>
      <c r="XDU86" s="306"/>
      <c r="XDV86" s="306"/>
      <c r="XDW86" s="302"/>
      <c r="XDX86" s="302"/>
      <c r="XDY86" s="302"/>
      <c r="XDZ86" s="302"/>
      <c r="XEA86" s="302"/>
    </row>
    <row r="87" s="301" customFormat="1" spans="1:16355">
      <c r="A87" s="312">
        <v>2013699</v>
      </c>
      <c r="B87" s="312" t="s">
        <v>152</v>
      </c>
      <c r="C87" s="314">
        <v>110</v>
      </c>
      <c r="XDR87" s="306"/>
      <c r="XDS87" s="306"/>
      <c r="XDT87" s="306"/>
      <c r="XDU87" s="306"/>
      <c r="XDV87" s="306"/>
      <c r="XDW87" s="302"/>
      <c r="XDX87" s="302"/>
      <c r="XDY87" s="302"/>
      <c r="XDZ87" s="302"/>
      <c r="XEA87" s="302"/>
    </row>
    <row r="88" s="301" customFormat="1" spans="1:16355">
      <c r="A88" s="312">
        <v>20137</v>
      </c>
      <c r="B88" s="313" t="s">
        <v>153</v>
      </c>
      <c r="C88" s="314">
        <v>109</v>
      </c>
      <c r="XDR88" s="306"/>
      <c r="XDS88" s="306"/>
      <c r="XDT88" s="306"/>
      <c r="XDU88" s="306"/>
      <c r="XDV88" s="306"/>
      <c r="XDW88" s="302"/>
      <c r="XDX88" s="302"/>
      <c r="XDY88" s="302"/>
      <c r="XDZ88" s="302"/>
      <c r="XEA88" s="302"/>
    </row>
    <row r="89" s="301" customFormat="1" spans="1:16355">
      <c r="A89" s="312">
        <v>2013701</v>
      </c>
      <c r="B89" s="312" t="s">
        <v>98</v>
      </c>
      <c r="C89" s="314">
        <v>44</v>
      </c>
      <c r="XDR89" s="306"/>
      <c r="XDS89" s="306"/>
      <c r="XDT89" s="306"/>
      <c r="XDU89" s="306"/>
      <c r="XDV89" s="306"/>
      <c r="XDW89" s="302"/>
      <c r="XDX89" s="302"/>
      <c r="XDY89" s="302"/>
      <c r="XDZ89" s="302"/>
      <c r="XEA89" s="302"/>
    </row>
    <row r="90" s="301" customFormat="1" spans="1:16355">
      <c r="A90" s="312">
        <v>2013799</v>
      </c>
      <c r="B90" s="312" t="s">
        <v>154</v>
      </c>
      <c r="C90" s="314">
        <v>65</v>
      </c>
      <c r="XDR90" s="306"/>
      <c r="XDS90" s="306"/>
      <c r="XDT90" s="306"/>
      <c r="XDU90" s="306"/>
      <c r="XDV90" s="306"/>
      <c r="XDW90" s="302"/>
      <c r="XDX90" s="302"/>
      <c r="XDY90" s="302"/>
      <c r="XDZ90" s="302"/>
      <c r="XEA90" s="302"/>
    </row>
    <row r="91" s="301" customFormat="1" spans="1:16355">
      <c r="A91" s="312">
        <v>20138</v>
      </c>
      <c r="B91" s="313" t="s">
        <v>155</v>
      </c>
      <c r="C91" s="314">
        <v>2400</v>
      </c>
      <c r="XDR91" s="306"/>
      <c r="XDS91" s="306"/>
      <c r="XDT91" s="306"/>
      <c r="XDU91" s="306"/>
      <c r="XDV91" s="306"/>
      <c r="XDW91" s="302"/>
      <c r="XDX91" s="302"/>
      <c r="XDY91" s="302"/>
      <c r="XDZ91" s="302"/>
      <c r="XEA91" s="302"/>
    </row>
    <row r="92" s="301" customFormat="1" spans="1:16355">
      <c r="A92" s="312">
        <v>2013801</v>
      </c>
      <c r="B92" s="312" t="s">
        <v>98</v>
      </c>
      <c r="C92" s="314">
        <v>1702</v>
      </c>
      <c r="XDR92" s="306"/>
      <c r="XDS92" s="306"/>
      <c r="XDT92" s="306"/>
      <c r="XDU92" s="306"/>
      <c r="XDV92" s="306"/>
      <c r="XDW92" s="302"/>
      <c r="XDX92" s="302"/>
      <c r="XDY92" s="302"/>
      <c r="XDZ92" s="302"/>
      <c r="XEA92" s="302"/>
    </row>
    <row r="93" s="301" customFormat="1" spans="1:16355">
      <c r="A93" s="312">
        <v>2013810</v>
      </c>
      <c r="B93" s="312" t="s">
        <v>156</v>
      </c>
      <c r="C93" s="314">
        <v>55</v>
      </c>
      <c r="XDR93" s="306"/>
      <c r="XDS93" s="306"/>
      <c r="XDT93" s="306"/>
      <c r="XDU93" s="306"/>
      <c r="XDV93" s="306"/>
      <c r="XDW93" s="302"/>
      <c r="XDX93" s="302"/>
      <c r="XDY93" s="302"/>
      <c r="XDZ93" s="302"/>
      <c r="XEA93" s="302"/>
    </row>
    <row r="94" s="301" customFormat="1" spans="1:16355">
      <c r="A94" s="312">
        <v>2013812</v>
      </c>
      <c r="B94" s="312" t="s">
        <v>157</v>
      </c>
      <c r="C94" s="314">
        <v>10</v>
      </c>
      <c r="XDR94" s="306"/>
      <c r="XDS94" s="306"/>
      <c r="XDT94" s="306"/>
      <c r="XDU94" s="306"/>
      <c r="XDV94" s="306"/>
      <c r="XDW94" s="302"/>
      <c r="XDX94" s="302"/>
      <c r="XDY94" s="302"/>
      <c r="XDZ94" s="302"/>
      <c r="XEA94" s="302"/>
    </row>
    <row r="95" s="301" customFormat="1" spans="1:16355">
      <c r="A95" s="312">
        <v>2013816</v>
      </c>
      <c r="B95" s="312" t="s">
        <v>158</v>
      </c>
      <c r="C95" s="314">
        <v>70</v>
      </c>
      <c r="XDR95" s="306"/>
      <c r="XDS95" s="306"/>
      <c r="XDT95" s="306"/>
      <c r="XDU95" s="306"/>
      <c r="XDV95" s="306"/>
      <c r="XDW95" s="302"/>
      <c r="XDX95" s="302"/>
      <c r="XDY95" s="302"/>
      <c r="XDZ95" s="302"/>
      <c r="XEA95" s="302"/>
    </row>
    <row r="96" s="301" customFormat="1" spans="1:16355">
      <c r="A96" s="312">
        <v>2013899</v>
      </c>
      <c r="B96" s="312" t="s">
        <v>159</v>
      </c>
      <c r="C96" s="314">
        <v>563</v>
      </c>
      <c r="XDR96" s="306"/>
      <c r="XDS96" s="306"/>
      <c r="XDT96" s="306"/>
      <c r="XDU96" s="306"/>
      <c r="XDV96" s="306"/>
      <c r="XDW96" s="302"/>
      <c r="XDX96" s="302"/>
      <c r="XDY96" s="302"/>
      <c r="XDZ96" s="302"/>
      <c r="XEA96" s="302"/>
    </row>
    <row r="97" s="301" customFormat="1" spans="1:16355">
      <c r="A97" s="312">
        <v>20199</v>
      </c>
      <c r="B97" s="313" t="s">
        <v>160</v>
      </c>
      <c r="C97" s="314">
        <v>355</v>
      </c>
      <c r="XDR97" s="306"/>
      <c r="XDS97" s="306"/>
      <c r="XDT97" s="306"/>
      <c r="XDU97" s="306"/>
      <c r="XDV97" s="306"/>
      <c r="XDW97" s="302"/>
      <c r="XDX97" s="302"/>
      <c r="XDY97" s="302"/>
      <c r="XDZ97" s="302"/>
      <c r="XEA97" s="302"/>
    </row>
    <row r="98" s="301" customFormat="1" spans="1:16355">
      <c r="A98" s="312">
        <v>2019999</v>
      </c>
      <c r="B98" s="312" t="s">
        <v>161</v>
      </c>
      <c r="C98" s="314">
        <v>355</v>
      </c>
      <c r="XDR98" s="306"/>
      <c r="XDS98" s="306"/>
      <c r="XDT98" s="306"/>
      <c r="XDU98" s="306"/>
      <c r="XDV98" s="306"/>
      <c r="XDW98" s="302"/>
      <c r="XDX98" s="302"/>
      <c r="XDY98" s="302"/>
      <c r="XDZ98" s="302"/>
      <c r="XEA98" s="302"/>
    </row>
    <row r="99" s="301" customFormat="1" spans="1:16355">
      <c r="A99" s="312">
        <v>204</v>
      </c>
      <c r="B99" s="313" t="s">
        <v>162</v>
      </c>
      <c r="C99" s="314">
        <v>13851</v>
      </c>
      <c r="XDR99" s="306"/>
      <c r="XDS99" s="306"/>
      <c r="XDT99" s="306"/>
      <c r="XDU99" s="306"/>
      <c r="XDV99" s="306"/>
      <c r="XDW99" s="302"/>
      <c r="XDX99" s="302"/>
      <c r="XDY99" s="302"/>
      <c r="XDZ99" s="302"/>
      <c r="XEA99" s="302"/>
    </row>
    <row r="100" s="301" customFormat="1" spans="1:16355">
      <c r="A100" s="312">
        <v>20401</v>
      </c>
      <c r="B100" s="313" t="s">
        <v>163</v>
      </c>
      <c r="C100" s="314">
        <v>62</v>
      </c>
      <c r="XDR100" s="306"/>
      <c r="XDS100" s="306"/>
      <c r="XDT100" s="306"/>
      <c r="XDU100" s="306"/>
      <c r="XDV100" s="306"/>
      <c r="XDW100" s="302"/>
      <c r="XDX100" s="302"/>
      <c r="XDY100" s="302"/>
      <c r="XDZ100" s="302"/>
      <c r="XEA100" s="302"/>
    </row>
    <row r="101" s="301" customFormat="1" spans="1:16355">
      <c r="A101" s="312">
        <v>2040101</v>
      </c>
      <c r="B101" s="312" t="s">
        <v>164</v>
      </c>
      <c r="C101" s="314">
        <v>62</v>
      </c>
      <c r="XDR101" s="306"/>
      <c r="XDS101" s="306"/>
      <c r="XDT101" s="306"/>
      <c r="XDU101" s="306"/>
      <c r="XDV101" s="306"/>
      <c r="XDW101" s="302"/>
      <c r="XDX101" s="302"/>
      <c r="XDY101" s="302"/>
      <c r="XDZ101" s="302"/>
      <c r="XEA101" s="302"/>
    </row>
    <row r="102" s="301" customFormat="1" spans="1:16355">
      <c r="A102" s="312">
        <v>20402</v>
      </c>
      <c r="B102" s="313" t="s">
        <v>165</v>
      </c>
      <c r="C102" s="314">
        <v>12470</v>
      </c>
      <c r="XDR102" s="306"/>
      <c r="XDS102" s="306"/>
      <c r="XDT102" s="306"/>
      <c r="XDU102" s="306"/>
      <c r="XDV102" s="306"/>
      <c r="XDW102" s="302"/>
      <c r="XDX102" s="302"/>
      <c r="XDY102" s="302"/>
      <c r="XDZ102" s="302"/>
      <c r="XEA102" s="302"/>
    </row>
    <row r="103" s="301" customFormat="1" spans="1:16355">
      <c r="A103" s="312">
        <v>2040201</v>
      </c>
      <c r="B103" s="312" t="s">
        <v>98</v>
      </c>
      <c r="C103" s="314">
        <v>7570</v>
      </c>
      <c r="XDR103" s="306"/>
      <c r="XDS103" s="306"/>
      <c r="XDT103" s="306"/>
      <c r="XDU103" s="306"/>
      <c r="XDV103" s="306"/>
      <c r="XDW103" s="302"/>
      <c r="XDX103" s="302"/>
      <c r="XDY103" s="302"/>
      <c r="XDZ103" s="302"/>
      <c r="XEA103" s="302"/>
    </row>
    <row r="104" s="301" customFormat="1" spans="1:16355">
      <c r="A104" s="312">
        <v>2040202</v>
      </c>
      <c r="B104" s="312" t="s">
        <v>103</v>
      </c>
      <c r="C104" s="314">
        <v>332</v>
      </c>
      <c r="XDR104" s="306"/>
      <c r="XDS104" s="306"/>
      <c r="XDT104" s="306"/>
      <c r="XDU104" s="306"/>
      <c r="XDV104" s="306"/>
      <c r="XDW104" s="302"/>
      <c r="XDX104" s="302"/>
      <c r="XDY104" s="302"/>
      <c r="XDZ104" s="302"/>
      <c r="XEA104" s="302"/>
    </row>
    <row r="105" s="301" customFormat="1" spans="1:16355">
      <c r="A105" s="312">
        <v>2040220</v>
      </c>
      <c r="B105" s="312" t="s">
        <v>166</v>
      </c>
      <c r="C105" s="314">
        <v>1588</v>
      </c>
      <c r="XDR105" s="306"/>
      <c r="XDS105" s="306"/>
      <c r="XDT105" s="306"/>
      <c r="XDU105" s="306"/>
      <c r="XDV105" s="306"/>
      <c r="XDW105" s="302"/>
      <c r="XDX105" s="302"/>
      <c r="XDY105" s="302"/>
      <c r="XDZ105" s="302"/>
      <c r="XEA105" s="302"/>
    </row>
    <row r="106" s="301" customFormat="1" spans="1:16355">
      <c r="A106" s="312">
        <v>2040221</v>
      </c>
      <c r="B106" s="312" t="s">
        <v>167</v>
      </c>
      <c r="C106" s="314">
        <v>1968</v>
      </c>
      <c r="XDR106" s="306"/>
      <c r="XDS106" s="306"/>
      <c r="XDT106" s="306"/>
      <c r="XDU106" s="306"/>
      <c r="XDV106" s="306"/>
      <c r="XDW106" s="302"/>
      <c r="XDX106" s="302"/>
      <c r="XDY106" s="302"/>
      <c r="XDZ106" s="302"/>
      <c r="XEA106" s="302"/>
    </row>
    <row r="107" s="301" customFormat="1" spans="1:16355">
      <c r="A107" s="312">
        <v>2040299</v>
      </c>
      <c r="B107" s="312" t="s">
        <v>168</v>
      </c>
      <c r="C107" s="314">
        <v>1012</v>
      </c>
      <c r="XDR107" s="306"/>
      <c r="XDS107" s="306"/>
      <c r="XDT107" s="306"/>
      <c r="XDU107" s="306"/>
      <c r="XDV107" s="306"/>
      <c r="XDW107" s="302"/>
      <c r="XDX107" s="302"/>
      <c r="XDY107" s="302"/>
      <c r="XDZ107" s="302"/>
      <c r="XEA107" s="302"/>
    </row>
    <row r="108" s="301" customFormat="1" spans="1:16355">
      <c r="A108" s="312">
        <v>20406</v>
      </c>
      <c r="B108" s="313" t="s">
        <v>169</v>
      </c>
      <c r="C108" s="314">
        <v>919</v>
      </c>
      <c r="XDR108" s="306"/>
      <c r="XDS108" s="306"/>
      <c r="XDT108" s="306"/>
      <c r="XDU108" s="306"/>
      <c r="XDV108" s="306"/>
      <c r="XDW108" s="302"/>
      <c r="XDX108" s="302"/>
      <c r="XDY108" s="302"/>
      <c r="XDZ108" s="302"/>
      <c r="XEA108" s="302"/>
    </row>
    <row r="109" s="301" customFormat="1" spans="1:16355">
      <c r="A109" s="312">
        <v>2040601</v>
      </c>
      <c r="B109" s="312" t="s">
        <v>98</v>
      </c>
      <c r="C109" s="314">
        <v>683</v>
      </c>
      <c r="XDR109" s="306"/>
      <c r="XDS109" s="306"/>
      <c r="XDT109" s="306"/>
      <c r="XDU109" s="306"/>
      <c r="XDV109" s="306"/>
      <c r="XDW109" s="302"/>
      <c r="XDX109" s="302"/>
      <c r="XDY109" s="302"/>
      <c r="XDZ109" s="302"/>
      <c r="XEA109" s="302"/>
    </row>
    <row r="110" s="301" customFormat="1" spans="1:16355">
      <c r="A110" s="312">
        <v>2040604</v>
      </c>
      <c r="B110" s="312" t="s">
        <v>170</v>
      </c>
      <c r="C110" s="314">
        <v>8</v>
      </c>
      <c r="XDR110" s="306"/>
      <c r="XDS110" s="306"/>
      <c r="XDT110" s="306"/>
      <c r="XDU110" s="306"/>
      <c r="XDV110" s="306"/>
      <c r="XDW110" s="302"/>
      <c r="XDX110" s="302"/>
      <c r="XDY110" s="302"/>
      <c r="XDZ110" s="302"/>
      <c r="XEA110" s="302"/>
    </row>
    <row r="111" s="301" customFormat="1" spans="1:16355">
      <c r="A111" s="312">
        <v>2040605</v>
      </c>
      <c r="B111" s="312" t="s">
        <v>171</v>
      </c>
      <c r="C111" s="314">
        <v>65</v>
      </c>
      <c r="XDR111" s="306"/>
      <c r="XDS111" s="306"/>
      <c r="XDT111" s="306"/>
      <c r="XDU111" s="306"/>
      <c r="XDV111" s="306"/>
      <c r="XDW111" s="302"/>
      <c r="XDX111" s="302"/>
      <c r="XDY111" s="302"/>
      <c r="XDZ111" s="302"/>
      <c r="XEA111" s="302"/>
    </row>
    <row r="112" s="301" customFormat="1" spans="1:16355">
      <c r="A112" s="312">
        <v>2040607</v>
      </c>
      <c r="B112" s="312" t="s">
        <v>172</v>
      </c>
      <c r="C112" s="314">
        <v>4</v>
      </c>
      <c r="XDR112" s="306"/>
      <c r="XDS112" s="306"/>
      <c r="XDT112" s="306"/>
      <c r="XDU112" s="306"/>
      <c r="XDV112" s="306"/>
      <c r="XDW112" s="302"/>
      <c r="XDX112" s="302"/>
      <c r="XDY112" s="302"/>
      <c r="XDZ112" s="302"/>
      <c r="XEA112" s="302"/>
    </row>
    <row r="113" s="301" customFormat="1" spans="1:16355">
      <c r="A113" s="312">
        <v>2040610</v>
      </c>
      <c r="B113" s="312" t="s">
        <v>173</v>
      </c>
      <c r="C113" s="314">
        <v>65</v>
      </c>
      <c r="XDR113" s="306"/>
      <c r="XDS113" s="306"/>
      <c r="XDT113" s="306"/>
      <c r="XDU113" s="306"/>
      <c r="XDV113" s="306"/>
      <c r="XDW113" s="302"/>
      <c r="XDX113" s="302"/>
      <c r="XDY113" s="302"/>
      <c r="XDZ113" s="302"/>
      <c r="XEA113" s="302"/>
    </row>
    <row r="114" s="301" customFormat="1" spans="1:16355">
      <c r="A114" s="312">
        <v>2040612</v>
      </c>
      <c r="B114" s="312" t="s">
        <v>174</v>
      </c>
      <c r="C114" s="314">
        <v>42</v>
      </c>
      <c r="XDR114" s="306"/>
      <c r="XDS114" s="306"/>
      <c r="XDT114" s="306"/>
      <c r="XDU114" s="306"/>
      <c r="XDV114" s="306"/>
      <c r="XDW114" s="302"/>
      <c r="XDX114" s="302"/>
      <c r="XDY114" s="302"/>
      <c r="XDZ114" s="302"/>
      <c r="XEA114" s="302"/>
    </row>
    <row r="115" s="301" customFormat="1" spans="1:16355">
      <c r="A115" s="312">
        <v>2040699</v>
      </c>
      <c r="B115" s="312" t="s">
        <v>175</v>
      </c>
      <c r="C115" s="314">
        <v>52</v>
      </c>
      <c r="XDR115" s="306"/>
      <c r="XDS115" s="306"/>
      <c r="XDT115" s="306"/>
      <c r="XDU115" s="306"/>
      <c r="XDV115" s="306"/>
      <c r="XDW115" s="302"/>
      <c r="XDX115" s="302"/>
      <c r="XDY115" s="302"/>
      <c r="XDZ115" s="302"/>
      <c r="XEA115" s="302"/>
    </row>
    <row r="116" s="301" customFormat="1" spans="1:16355">
      <c r="A116" s="312">
        <v>20499</v>
      </c>
      <c r="B116" s="313" t="s">
        <v>176</v>
      </c>
      <c r="C116" s="314">
        <v>400</v>
      </c>
      <c r="XDR116" s="306"/>
      <c r="XDS116" s="306"/>
      <c r="XDT116" s="306"/>
      <c r="XDU116" s="306"/>
      <c r="XDV116" s="306"/>
      <c r="XDW116" s="302"/>
      <c r="XDX116" s="302"/>
      <c r="XDY116" s="302"/>
      <c r="XDZ116" s="302"/>
      <c r="XEA116" s="302"/>
    </row>
    <row r="117" s="301" customFormat="1" spans="1:16355">
      <c r="A117" s="312">
        <v>2049999</v>
      </c>
      <c r="B117" s="312" t="s">
        <v>177</v>
      </c>
      <c r="C117" s="314">
        <v>400</v>
      </c>
      <c r="XDR117" s="306"/>
      <c r="XDS117" s="306"/>
      <c r="XDT117" s="306"/>
      <c r="XDU117" s="306"/>
      <c r="XDV117" s="306"/>
      <c r="XDW117" s="302"/>
      <c r="XDX117" s="302"/>
      <c r="XDY117" s="302"/>
      <c r="XDZ117" s="302"/>
      <c r="XEA117" s="302"/>
    </row>
    <row r="118" s="301" customFormat="1" spans="1:16355">
      <c r="A118" s="312">
        <v>205</v>
      </c>
      <c r="B118" s="313" t="s">
        <v>178</v>
      </c>
      <c r="C118" s="314">
        <v>106008</v>
      </c>
      <c r="XDR118" s="306"/>
      <c r="XDS118" s="306"/>
      <c r="XDT118" s="306"/>
      <c r="XDU118" s="306"/>
      <c r="XDV118" s="306"/>
      <c r="XDW118" s="302"/>
      <c r="XDX118" s="302"/>
      <c r="XDY118" s="302"/>
      <c r="XDZ118" s="302"/>
      <c r="XEA118" s="302"/>
    </row>
    <row r="119" s="301" customFormat="1" spans="1:16355">
      <c r="A119" s="312">
        <v>20501</v>
      </c>
      <c r="B119" s="313" t="s">
        <v>179</v>
      </c>
      <c r="C119" s="314">
        <v>1709</v>
      </c>
      <c r="XDR119" s="306"/>
      <c r="XDS119" s="306"/>
      <c r="XDT119" s="306"/>
      <c r="XDU119" s="306"/>
      <c r="XDV119" s="306"/>
      <c r="XDW119" s="302"/>
      <c r="XDX119" s="302"/>
      <c r="XDY119" s="302"/>
      <c r="XDZ119" s="302"/>
      <c r="XEA119" s="302"/>
    </row>
    <row r="120" s="301" customFormat="1" spans="1:16355">
      <c r="A120" s="312">
        <v>2050101</v>
      </c>
      <c r="B120" s="312" t="s">
        <v>98</v>
      </c>
      <c r="C120" s="314">
        <v>1341</v>
      </c>
      <c r="XDR120" s="306"/>
      <c r="XDS120" s="306"/>
      <c r="XDT120" s="306"/>
      <c r="XDU120" s="306"/>
      <c r="XDV120" s="306"/>
      <c r="XDW120" s="302"/>
      <c r="XDX120" s="302"/>
      <c r="XDY120" s="302"/>
      <c r="XDZ120" s="302"/>
      <c r="XEA120" s="302"/>
    </row>
    <row r="121" s="301" customFormat="1" spans="1:16355">
      <c r="A121" s="312">
        <v>2050199</v>
      </c>
      <c r="B121" s="312" t="s">
        <v>180</v>
      </c>
      <c r="C121" s="314">
        <v>368</v>
      </c>
      <c r="XDR121" s="306"/>
      <c r="XDS121" s="306"/>
      <c r="XDT121" s="306"/>
      <c r="XDU121" s="306"/>
      <c r="XDV121" s="306"/>
      <c r="XDW121" s="302"/>
      <c r="XDX121" s="302"/>
      <c r="XDY121" s="302"/>
      <c r="XDZ121" s="302"/>
      <c r="XEA121" s="302"/>
    </row>
    <row r="122" s="301" customFormat="1" spans="1:16355">
      <c r="A122" s="312">
        <v>20502</v>
      </c>
      <c r="B122" s="313" t="s">
        <v>181</v>
      </c>
      <c r="C122" s="314">
        <v>92079</v>
      </c>
      <c r="XDR122" s="306"/>
      <c r="XDS122" s="306"/>
      <c r="XDT122" s="306"/>
      <c r="XDU122" s="306"/>
      <c r="XDV122" s="306"/>
      <c r="XDW122" s="302"/>
      <c r="XDX122" s="302"/>
      <c r="XDY122" s="302"/>
      <c r="XDZ122" s="302"/>
      <c r="XEA122" s="302"/>
    </row>
    <row r="123" s="301" customFormat="1" spans="1:16355">
      <c r="A123" s="312">
        <v>2050201</v>
      </c>
      <c r="B123" s="312" t="s">
        <v>182</v>
      </c>
      <c r="C123" s="314">
        <v>2092</v>
      </c>
      <c r="XDR123" s="306"/>
      <c r="XDS123" s="306"/>
      <c r="XDT123" s="306"/>
      <c r="XDU123" s="306"/>
      <c r="XDV123" s="306"/>
      <c r="XDW123" s="302"/>
      <c r="XDX123" s="302"/>
      <c r="XDY123" s="302"/>
      <c r="XDZ123" s="302"/>
      <c r="XEA123" s="302"/>
    </row>
    <row r="124" s="301" customFormat="1" spans="1:16355">
      <c r="A124" s="312">
        <v>2050202</v>
      </c>
      <c r="B124" s="312" t="s">
        <v>183</v>
      </c>
      <c r="C124" s="314">
        <v>43252</v>
      </c>
      <c r="XDR124" s="306"/>
      <c r="XDS124" s="306"/>
      <c r="XDT124" s="306"/>
      <c r="XDU124" s="306"/>
      <c r="XDV124" s="306"/>
      <c r="XDW124" s="302"/>
      <c r="XDX124" s="302"/>
      <c r="XDY124" s="302"/>
      <c r="XDZ124" s="302"/>
      <c r="XEA124" s="302"/>
    </row>
    <row r="125" s="301" customFormat="1" spans="1:16355">
      <c r="A125" s="312">
        <v>2050203</v>
      </c>
      <c r="B125" s="312" t="s">
        <v>184</v>
      </c>
      <c r="C125" s="314">
        <v>28551</v>
      </c>
      <c r="XDR125" s="306"/>
      <c r="XDS125" s="306"/>
      <c r="XDT125" s="306"/>
      <c r="XDU125" s="306"/>
      <c r="XDV125" s="306"/>
      <c r="XDW125" s="302"/>
      <c r="XDX125" s="302"/>
      <c r="XDY125" s="302"/>
      <c r="XDZ125" s="302"/>
      <c r="XEA125" s="302"/>
    </row>
    <row r="126" s="301" customFormat="1" spans="1:16355">
      <c r="A126" s="312">
        <v>2050204</v>
      </c>
      <c r="B126" s="312" t="s">
        <v>185</v>
      </c>
      <c r="C126" s="314">
        <v>12784</v>
      </c>
      <c r="XDR126" s="306"/>
      <c r="XDS126" s="306"/>
      <c r="XDT126" s="306"/>
      <c r="XDU126" s="306"/>
      <c r="XDV126" s="306"/>
      <c r="XDW126" s="302"/>
      <c r="XDX126" s="302"/>
      <c r="XDY126" s="302"/>
      <c r="XDZ126" s="302"/>
      <c r="XEA126" s="302"/>
    </row>
    <row r="127" s="301" customFormat="1" spans="1:16355">
      <c r="A127" s="312">
        <v>2050299</v>
      </c>
      <c r="B127" s="312" t="s">
        <v>186</v>
      </c>
      <c r="C127" s="314">
        <v>5400</v>
      </c>
      <c r="XDR127" s="306"/>
      <c r="XDS127" s="306"/>
      <c r="XDT127" s="306"/>
      <c r="XDU127" s="306"/>
      <c r="XDV127" s="306"/>
      <c r="XDW127" s="302"/>
      <c r="XDX127" s="302"/>
      <c r="XDY127" s="302"/>
      <c r="XDZ127" s="302"/>
      <c r="XEA127" s="302"/>
    </row>
    <row r="128" s="301" customFormat="1" spans="1:16355">
      <c r="A128" s="312">
        <v>20503</v>
      </c>
      <c r="B128" s="313" t="s">
        <v>187</v>
      </c>
      <c r="C128" s="314">
        <v>6628</v>
      </c>
      <c r="XDR128" s="306"/>
      <c r="XDS128" s="306"/>
      <c r="XDT128" s="306"/>
      <c r="XDU128" s="306"/>
      <c r="XDV128" s="306"/>
      <c r="XDW128" s="302"/>
      <c r="XDX128" s="302"/>
      <c r="XDY128" s="302"/>
      <c r="XDZ128" s="302"/>
      <c r="XEA128" s="302"/>
    </row>
    <row r="129" s="301" customFormat="1" spans="1:16355">
      <c r="A129" s="312">
        <v>2050302</v>
      </c>
      <c r="B129" s="312" t="s">
        <v>188</v>
      </c>
      <c r="C129" s="314">
        <v>6628</v>
      </c>
      <c r="XDR129" s="306"/>
      <c r="XDS129" s="306"/>
      <c r="XDT129" s="306"/>
      <c r="XDU129" s="306"/>
      <c r="XDV129" s="306"/>
      <c r="XDW129" s="302"/>
      <c r="XDX129" s="302"/>
      <c r="XDY129" s="302"/>
      <c r="XDZ129" s="302"/>
      <c r="XEA129" s="302"/>
    </row>
    <row r="130" s="301" customFormat="1" spans="1:16355">
      <c r="A130" s="312">
        <v>20504</v>
      </c>
      <c r="B130" s="313" t="s">
        <v>189</v>
      </c>
      <c r="C130" s="314">
        <v>10</v>
      </c>
      <c r="XDR130" s="306"/>
      <c r="XDS130" s="306"/>
      <c r="XDT130" s="306"/>
      <c r="XDU130" s="306"/>
      <c r="XDV130" s="306"/>
      <c r="XDW130" s="302"/>
      <c r="XDX130" s="302"/>
      <c r="XDY130" s="302"/>
      <c r="XDZ130" s="302"/>
      <c r="XEA130" s="302"/>
    </row>
    <row r="131" s="301" customFormat="1" spans="1:16355">
      <c r="A131" s="312">
        <v>2050499</v>
      </c>
      <c r="B131" s="312" t="s">
        <v>190</v>
      </c>
      <c r="C131" s="314">
        <v>10</v>
      </c>
      <c r="XDR131" s="306"/>
      <c r="XDS131" s="306"/>
      <c r="XDT131" s="306"/>
      <c r="XDU131" s="306"/>
      <c r="XDV131" s="306"/>
      <c r="XDW131" s="302"/>
      <c r="XDX131" s="302"/>
      <c r="XDY131" s="302"/>
      <c r="XDZ131" s="302"/>
      <c r="XEA131" s="302"/>
    </row>
    <row r="132" s="301" customFormat="1" spans="1:16355">
      <c r="A132" s="312">
        <v>20507</v>
      </c>
      <c r="B132" s="313" t="s">
        <v>191</v>
      </c>
      <c r="C132" s="314">
        <v>122</v>
      </c>
      <c r="XDR132" s="306"/>
      <c r="XDS132" s="306"/>
      <c r="XDT132" s="306"/>
      <c r="XDU132" s="306"/>
      <c r="XDV132" s="306"/>
      <c r="XDW132" s="302"/>
      <c r="XDX132" s="302"/>
      <c r="XDY132" s="302"/>
      <c r="XDZ132" s="302"/>
      <c r="XEA132" s="302"/>
    </row>
    <row r="133" s="301" customFormat="1" spans="1:16355">
      <c r="A133" s="312">
        <v>2050799</v>
      </c>
      <c r="B133" s="312" t="s">
        <v>192</v>
      </c>
      <c r="C133" s="314">
        <v>122</v>
      </c>
      <c r="XDR133" s="306"/>
      <c r="XDS133" s="306"/>
      <c r="XDT133" s="306"/>
      <c r="XDU133" s="306"/>
      <c r="XDV133" s="306"/>
      <c r="XDW133" s="302"/>
      <c r="XDX133" s="302"/>
      <c r="XDY133" s="302"/>
      <c r="XDZ133" s="302"/>
      <c r="XEA133" s="302"/>
    </row>
    <row r="134" s="301" customFormat="1" spans="1:16355">
      <c r="A134" s="312">
        <v>20508</v>
      </c>
      <c r="B134" s="313" t="s">
        <v>193</v>
      </c>
      <c r="C134" s="314">
        <v>2630</v>
      </c>
      <c r="XDR134" s="306"/>
      <c r="XDS134" s="306"/>
      <c r="XDT134" s="306"/>
      <c r="XDU134" s="306"/>
      <c r="XDV134" s="306"/>
      <c r="XDW134" s="302"/>
      <c r="XDX134" s="302"/>
      <c r="XDY134" s="302"/>
      <c r="XDZ134" s="302"/>
      <c r="XEA134" s="302"/>
    </row>
    <row r="135" s="301" customFormat="1" spans="1:16355">
      <c r="A135" s="312">
        <v>2050801</v>
      </c>
      <c r="B135" s="312" t="s">
        <v>194</v>
      </c>
      <c r="C135" s="314">
        <v>1698</v>
      </c>
      <c r="XDR135" s="306"/>
      <c r="XDS135" s="306"/>
      <c r="XDT135" s="306"/>
      <c r="XDU135" s="306"/>
      <c r="XDV135" s="306"/>
      <c r="XDW135" s="302"/>
      <c r="XDX135" s="302"/>
      <c r="XDY135" s="302"/>
      <c r="XDZ135" s="302"/>
      <c r="XEA135" s="302"/>
    </row>
    <row r="136" s="301" customFormat="1" spans="1:16355">
      <c r="A136" s="312">
        <v>2050802</v>
      </c>
      <c r="B136" s="312" t="s">
        <v>195</v>
      </c>
      <c r="C136" s="314">
        <v>550</v>
      </c>
      <c r="XDR136" s="306"/>
      <c r="XDS136" s="306"/>
      <c r="XDT136" s="306"/>
      <c r="XDU136" s="306"/>
      <c r="XDV136" s="306"/>
      <c r="XDW136" s="302"/>
      <c r="XDX136" s="302"/>
      <c r="XDY136" s="302"/>
      <c r="XDZ136" s="302"/>
      <c r="XEA136" s="302"/>
    </row>
    <row r="137" s="301" customFormat="1" spans="1:16355">
      <c r="A137" s="312">
        <v>2050803</v>
      </c>
      <c r="B137" s="312" t="s">
        <v>196</v>
      </c>
      <c r="C137" s="314">
        <v>382</v>
      </c>
      <c r="XDR137" s="306"/>
      <c r="XDS137" s="306"/>
      <c r="XDT137" s="306"/>
      <c r="XDU137" s="306"/>
      <c r="XDV137" s="306"/>
      <c r="XDW137" s="302"/>
      <c r="XDX137" s="302"/>
      <c r="XDY137" s="302"/>
      <c r="XDZ137" s="302"/>
      <c r="XEA137" s="302"/>
    </row>
    <row r="138" s="301" customFormat="1" spans="1:16355">
      <c r="A138" s="312">
        <v>20509</v>
      </c>
      <c r="B138" s="313" t="s">
        <v>197</v>
      </c>
      <c r="C138" s="314">
        <v>2170</v>
      </c>
      <c r="XDR138" s="306"/>
      <c r="XDS138" s="306"/>
      <c r="XDT138" s="306"/>
      <c r="XDU138" s="306"/>
      <c r="XDV138" s="306"/>
      <c r="XDW138" s="302"/>
      <c r="XDX138" s="302"/>
      <c r="XDY138" s="302"/>
      <c r="XDZ138" s="302"/>
      <c r="XEA138" s="302"/>
    </row>
    <row r="139" s="301" customFormat="1" spans="1:16355">
      <c r="A139" s="312">
        <v>2050901</v>
      </c>
      <c r="B139" s="312" t="s">
        <v>198</v>
      </c>
      <c r="C139" s="314">
        <v>670</v>
      </c>
      <c r="XDR139" s="306"/>
      <c r="XDS139" s="306"/>
      <c r="XDT139" s="306"/>
      <c r="XDU139" s="306"/>
      <c r="XDV139" s="306"/>
      <c r="XDW139" s="302"/>
      <c r="XDX139" s="302"/>
      <c r="XDY139" s="302"/>
      <c r="XDZ139" s="302"/>
      <c r="XEA139" s="302"/>
    </row>
    <row r="140" s="301" customFormat="1" spans="1:16355">
      <c r="A140" s="312">
        <v>2050903</v>
      </c>
      <c r="B140" s="312" t="s">
        <v>199</v>
      </c>
      <c r="C140" s="314">
        <v>1300</v>
      </c>
      <c r="XDR140" s="306"/>
      <c r="XDS140" s="306"/>
      <c r="XDT140" s="306"/>
      <c r="XDU140" s="306"/>
      <c r="XDV140" s="306"/>
      <c r="XDW140" s="302"/>
      <c r="XDX140" s="302"/>
      <c r="XDY140" s="302"/>
      <c r="XDZ140" s="302"/>
      <c r="XEA140" s="302"/>
    </row>
    <row r="141" s="301" customFormat="1" spans="1:16355">
      <c r="A141" s="312">
        <v>2050905</v>
      </c>
      <c r="B141" s="312" t="s">
        <v>200</v>
      </c>
      <c r="C141" s="314">
        <v>200</v>
      </c>
      <c r="XDR141" s="306"/>
      <c r="XDS141" s="306"/>
      <c r="XDT141" s="306"/>
      <c r="XDU141" s="306"/>
      <c r="XDV141" s="306"/>
      <c r="XDW141" s="302"/>
      <c r="XDX141" s="302"/>
      <c r="XDY141" s="302"/>
      <c r="XDZ141" s="302"/>
      <c r="XEA141" s="302"/>
    </row>
    <row r="142" s="301" customFormat="1" spans="1:16355">
      <c r="A142" s="312">
        <v>20599</v>
      </c>
      <c r="B142" s="313" t="s">
        <v>201</v>
      </c>
      <c r="C142" s="314">
        <v>660</v>
      </c>
      <c r="XDR142" s="306"/>
      <c r="XDS142" s="306"/>
      <c r="XDT142" s="306"/>
      <c r="XDU142" s="306"/>
      <c r="XDV142" s="306"/>
      <c r="XDW142" s="302"/>
      <c r="XDX142" s="302"/>
      <c r="XDY142" s="302"/>
      <c r="XDZ142" s="302"/>
      <c r="XEA142" s="302"/>
    </row>
    <row r="143" s="301" customFormat="1" spans="1:16355">
      <c r="A143" s="312">
        <v>2059999</v>
      </c>
      <c r="B143" s="312" t="s">
        <v>202</v>
      </c>
      <c r="C143" s="314">
        <v>660</v>
      </c>
      <c r="XDR143" s="306"/>
      <c r="XDS143" s="306"/>
      <c r="XDT143" s="306"/>
      <c r="XDU143" s="306"/>
      <c r="XDV143" s="306"/>
      <c r="XDW143" s="302"/>
      <c r="XDX143" s="302"/>
      <c r="XDY143" s="302"/>
      <c r="XDZ143" s="302"/>
      <c r="XEA143" s="302"/>
    </row>
    <row r="144" s="301" customFormat="1" spans="1:16355">
      <c r="A144" s="312">
        <v>206</v>
      </c>
      <c r="B144" s="313" t="s">
        <v>203</v>
      </c>
      <c r="C144" s="314">
        <v>13948</v>
      </c>
      <c r="XDR144" s="306"/>
      <c r="XDS144" s="306"/>
      <c r="XDT144" s="306"/>
      <c r="XDU144" s="306"/>
      <c r="XDV144" s="306"/>
      <c r="XDW144" s="302"/>
      <c r="XDX144" s="302"/>
      <c r="XDY144" s="302"/>
      <c r="XDZ144" s="302"/>
      <c r="XEA144" s="302"/>
    </row>
    <row r="145" s="301" customFormat="1" spans="1:16355">
      <c r="A145" s="312">
        <v>20601</v>
      </c>
      <c r="B145" s="313" t="s">
        <v>204</v>
      </c>
      <c r="C145" s="314">
        <v>2296</v>
      </c>
      <c r="XDR145" s="306"/>
      <c r="XDS145" s="306"/>
      <c r="XDT145" s="306"/>
      <c r="XDU145" s="306"/>
      <c r="XDV145" s="306"/>
      <c r="XDW145" s="302"/>
      <c r="XDX145" s="302"/>
      <c r="XDY145" s="302"/>
      <c r="XDZ145" s="302"/>
      <c r="XEA145" s="302"/>
    </row>
    <row r="146" s="301" customFormat="1" spans="1:16355">
      <c r="A146" s="312">
        <v>2060101</v>
      </c>
      <c r="B146" s="312" t="s">
        <v>98</v>
      </c>
      <c r="C146" s="314">
        <v>1168</v>
      </c>
      <c r="XDR146" s="306"/>
      <c r="XDS146" s="306"/>
      <c r="XDT146" s="306"/>
      <c r="XDU146" s="306"/>
      <c r="XDV146" s="306"/>
      <c r="XDW146" s="302"/>
      <c r="XDX146" s="302"/>
      <c r="XDY146" s="302"/>
      <c r="XDZ146" s="302"/>
      <c r="XEA146" s="302"/>
    </row>
    <row r="147" s="301" customFormat="1" spans="1:16355">
      <c r="A147" s="312">
        <v>2060199</v>
      </c>
      <c r="B147" s="312" t="s">
        <v>205</v>
      </c>
      <c r="C147" s="314">
        <v>1128</v>
      </c>
      <c r="XDR147" s="306"/>
      <c r="XDS147" s="306"/>
      <c r="XDT147" s="306"/>
      <c r="XDU147" s="306"/>
      <c r="XDV147" s="306"/>
      <c r="XDW147" s="302"/>
      <c r="XDX147" s="302"/>
      <c r="XDY147" s="302"/>
      <c r="XDZ147" s="302"/>
      <c r="XEA147" s="302"/>
    </row>
    <row r="148" s="301" customFormat="1" spans="1:16355">
      <c r="A148" s="312">
        <v>20604</v>
      </c>
      <c r="B148" s="313" t="s">
        <v>206</v>
      </c>
      <c r="C148" s="314">
        <v>766</v>
      </c>
      <c r="XDR148" s="306"/>
      <c r="XDS148" s="306"/>
      <c r="XDT148" s="306"/>
      <c r="XDU148" s="306"/>
      <c r="XDV148" s="306"/>
      <c r="XDW148" s="302"/>
      <c r="XDX148" s="302"/>
      <c r="XDY148" s="302"/>
      <c r="XDZ148" s="302"/>
      <c r="XEA148" s="302"/>
    </row>
    <row r="149" s="301" customFormat="1" spans="1:16355">
      <c r="A149" s="312">
        <v>2060404</v>
      </c>
      <c r="B149" s="312" t="s">
        <v>207</v>
      </c>
      <c r="C149" s="314">
        <v>68</v>
      </c>
      <c r="XDR149" s="306"/>
      <c r="XDS149" s="306"/>
      <c r="XDT149" s="306"/>
      <c r="XDU149" s="306"/>
      <c r="XDV149" s="306"/>
      <c r="XDW149" s="302"/>
      <c r="XDX149" s="302"/>
      <c r="XDY149" s="302"/>
      <c r="XDZ149" s="302"/>
      <c r="XEA149" s="302"/>
    </row>
    <row r="150" s="301" customFormat="1" spans="1:16355">
      <c r="A150" s="312">
        <v>2060499</v>
      </c>
      <c r="B150" s="312" t="s">
        <v>208</v>
      </c>
      <c r="C150" s="314">
        <v>698</v>
      </c>
      <c r="XDR150" s="306"/>
      <c r="XDS150" s="306"/>
      <c r="XDT150" s="306"/>
      <c r="XDU150" s="306"/>
      <c r="XDV150" s="306"/>
      <c r="XDW150" s="302"/>
      <c r="XDX150" s="302"/>
      <c r="XDY150" s="302"/>
      <c r="XDZ150" s="302"/>
      <c r="XEA150" s="302"/>
    </row>
    <row r="151" s="301" customFormat="1" spans="1:16355">
      <c r="A151" s="312">
        <v>20605</v>
      </c>
      <c r="B151" s="313" t="s">
        <v>209</v>
      </c>
      <c r="C151" s="314">
        <v>30</v>
      </c>
      <c r="XDR151" s="306"/>
      <c r="XDS151" s="306"/>
      <c r="XDT151" s="306"/>
      <c r="XDU151" s="306"/>
      <c r="XDV151" s="306"/>
      <c r="XDW151" s="302"/>
      <c r="XDX151" s="302"/>
      <c r="XDY151" s="302"/>
      <c r="XDZ151" s="302"/>
      <c r="XEA151" s="302"/>
    </row>
    <row r="152" s="301" customFormat="1" spans="1:16355">
      <c r="A152" s="312">
        <v>2060599</v>
      </c>
      <c r="B152" s="312" t="s">
        <v>210</v>
      </c>
      <c r="C152" s="314">
        <v>30</v>
      </c>
      <c r="XDR152" s="306"/>
      <c r="XDS152" s="306"/>
      <c r="XDT152" s="306"/>
      <c r="XDU152" s="306"/>
      <c r="XDV152" s="306"/>
      <c r="XDW152" s="302"/>
      <c r="XDX152" s="302"/>
      <c r="XDY152" s="302"/>
      <c r="XDZ152" s="302"/>
      <c r="XEA152" s="302"/>
    </row>
    <row r="153" s="301" customFormat="1" spans="1:16355">
      <c r="A153" s="312">
        <v>20607</v>
      </c>
      <c r="B153" s="313" t="s">
        <v>211</v>
      </c>
      <c r="C153" s="314">
        <v>966</v>
      </c>
      <c r="XDR153" s="306"/>
      <c r="XDS153" s="306"/>
      <c r="XDT153" s="306"/>
      <c r="XDU153" s="306"/>
      <c r="XDV153" s="306"/>
      <c r="XDW153" s="302"/>
      <c r="XDX153" s="302"/>
      <c r="XDY153" s="302"/>
      <c r="XDZ153" s="302"/>
      <c r="XEA153" s="302"/>
    </row>
    <row r="154" s="301" customFormat="1" spans="1:16355">
      <c r="A154" s="312">
        <v>2060701</v>
      </c>
      <c r="B154" s="312" t="s">
        <v>212</v>
      </c>
      <c r="C154" s="314">
        <v>58</v>
      </c>
      <c r="XDR154" s="306"/>
      <c r="XDS154" s="306"/>
      <c r="XDT154" s="306"/>
      <c r="XDU154" s="306"/>
      <c r="XDV154" s="306"/>
      <c r="XDW154" s="302"/>
      <c r="XDX154" s="302"/>
      <c r="XDY154" s="302"/>
      <c r="XDZ154" s="302"/>
      <c r="XEA154" s="302"/>
    </row>
    <row r="155" s="301" customFormat="1" spans="1:16355">
      <c r="A155" s="312">
        <v>2060702</v>
      </c>
      <c r="B155" s="312" t="s">
        <v>213</v>
      </c>
      <c r="C155" s="314">
        <v>112</v>
      </c>
      <c r="XDR155" s="306"/>
      <c r="XDS155" s="306"/>
      <c r="XDT155" s="306"/>
      <c r="XDU155" s="306"/>
      <c r="XDV155" s="306"/>
      <c r="XDW155" s="302"/>
      <c r="XDX155" s="302"/>
      <c r="XDY155" s="302"/>
      <c r="XDZ155" s="302"/>
      <c r="XEA155" s="302"/>
    </row>
    <row r="156" s="301" customFormat="1" spans="1:16355">
      <c r="A156" s="312">
        <v>2060703</v>
      </c>
      <c r="B156" s="312" t="s">
        <v>214</v>
      </c>
      <c r="C156" s="314">
        <v>8</v>
      </c>
      <c r="XDR156" s="306"/>
      <c r="XDS156" s="306"/>
      <c r="XDT156" s="306"/>
      <c r="XDU156" s="306"/>
      <c r="XDV156" s="306"/>
      <c r="XDW156" s="302"/>
      <c r="XDX156" s="302"/>
      <c r="XDY156" s="302"/>
      <c r="XDZ156" s="302"/>
      <c r="XEA156" s="302"/>
    </row>
    <row r="157" s="301" customFormat="1" spans="1:16355">
      <c r="A157" s="312">
        <v>2060799</v>
      </c>
      <c r="B157" s="312" t="s">
        <v>215</v>
      </c>
      <c r="C157" s="314">
        <v>788</v>
      </c>
      <c r="XDR157" s="306"/>
      <c r="XDS157" s="306"/>
      <c r="XDT157" s="306"/>
      <c r="XDU157" s="306"/>
      <c r="XDV157" s="306"/>
      <c r="XDW157" s="302"/>
      <c r="XDX157" s="302"/>
      <c r="XDY157" s="302"/>
      <c r="XDZ157" s="302"/>
      <c r="XEA157" s="302"/>
    </row>
    <row r="158" s="301" customFormat="1" spans="1:16355">
      <c r="A158" s="312">
        <v>20699</v>
      </c>
      <c r="B158" s="313" t="s">
        <v>216</v>
      </c>
      <c r="C158" s="314">
        <v>9890</v>
      </c>
      <c r="XDR158" s="306"/>
      <c r="XDS158" s="306"/>
      <c r="XDT158" s="306"/>
      <c r="XDU158" s="306"/>
      <c r="XDV158" s="306"/>
      <c r="XDW158" s="302"/>
      <c r="XDX158" s="302"/>
      <c r="XDY158" s="302"/>
      <c r="XDZ158" s="302"/>
      <c r="XEA158" s="302"/>
    </row>
    <row r="159" s="301" customFormat="1" spans="1:16355">
      <c r="A159" s="312">
        <v>2069901</v>
      </c>
      <c r="B159" s="312" t="s">
        <v>217</v>
      </c>
      <c r="C159" s="314">
        <v>1880</v>
      </c>
      <c r="XDR159" s="306"/>
      <c r="XDS159" s="306"/>
      <c r="XDT159" s="306"/>
      <c r="XDU159" s="306"/>
      <c r="XDV159" s="306"/>
      <c r="XDW159" s="302"/>
      <c r="XDX159" s="302"/>
      <c r="XDY159" s="302"/>
      <c r="XDZ159" s="302"/>
      <c r="XEA159" s="302"/>
    </row>
    <row r="160" s="301" customFormat="1" spans="1:16355">
      <c r="A160" s="312">
        <v>2069999</v>
      </c>
      <c r="B160" s="312" t="s">
        <v>218</v>
      </c>
      <c r="C160" s="314">
        <v>8010</v>
      </c>
      <c r="XDR160" s="306"/>
      <c r="XDS160" s="306"/>
      <c r="XDT160" s="306"/>
      <c r="XDU160" s="306"/>
      <c r="XDV160" s="306"/>
      <c r="XDW160" s="302"/>
      <c r="XDX160" s="302"/>
      <c r="XDY160" s="302"/>
      <c r="XDZ160" s="302"/>
      <c r="XEA160" s="302"/>
    </row>
    <row r="161" s="301" customFormat="1" spans="1:16355">
      <c r="A161" s="312">
        <v>207</v>
      </c>
      <c r="B161" s="313" t="s">
        <v>219</v>
      </c>
      <c r="C161" s="314">
        <v>8016</v>
      </c>
      <c r="XDR161" s="306"/>
      <c r="XDS161" s="306"/>
      <c r="XDT161" s="306"/>
      <c r="XDU161" s="306"/>
      <c r="XDV161" s="306"/>
      <c r="XDW161" s="302"/>
      <c r="XDX161" s="302"/>
      <c r="XDY161" s="302"/>
      <c r="XDZ161" s="302"/>
      <c r="XEA161" s="302"/>
    </row>
    <row r="162" s="301" customFormat="1" spans="1:16355">
      <c r="A162" s="312">
        <v>20701</v>
      </c>
      <c r="B162" s="313" t="s">
        <v>220</v>
      </c>
      <c r="C162" s="314">
        <v>5706</v>
      </c>
      <c r="XDR162" s="306"/>
      <c r="XDS162" s="306"/>
      <c r="XDT162" s="306"/>
      <c r="XDU162" s="306"/>
      <c r="XDV162" s="306"/>
      <c r="XDW162" s="302"/>
      <c r="XDX162" s="302"/>
      <c r="XDY162" s="302"/>
      <c r="XDZ162" s="302"/>
      <c r="XEA162" s="302"/>
    </row>
    <row r="163" s="301" customFormat="1" spans="1:16355">
      <c r="A163" s="312">
        <v>2070101</v>
      </c>
      <c r="B163" s="312" t="s">
        <v>98</v>
      </c>
      <c r="C163" s="314">
        <v>598</v>
      </c>
      <c r="XDR163" s="306"/>
      <c r="XDS163" s="306"/>
      <c r="XDT163" s="306"/>
      <c r="XDU163" s="306"/>
      <c r="XDV163" s="306"/>
      <c r="XDW163" s="302"/>
      <c r="XDX163" s="302"/>
      <c r="XDY163" s="302"/>
      <c r="XDZ163" s="302"/>
      <c r="XEA163" s="302"/>
    </row>
    <row r="164" s="301" customFormat="1" spans="1:16355">
      <c r="A164" s="312">
        <v>2070104</v>
      </c>
      <c r="B164" s="312" t="s">
        <v>221</v>
      </c>
      <c r="C164" s="314">
        <v>168</v>
      </c>
      <c r="XDR164" s="306"/>
      <c r="XDS164" s="306"/>
      <c r="XDT164" s="306"/>
      <c r="XDU164" s="306"/>
      <c r="XDV164" s="306"/>
      <c r="XDW164" s="302"/>
      <c r="XDX164" s="302"/>
      <c r="XDY164" s="302"/>
      <c r="XDZ164" s="302"/>
      <c r="XEA164" s="302"/>
    </row>
    <row r="165" s="301" customFormat="1" spans="1:16355">
      <c r="A165" s="312">
        <v>2070105</v>
      </c>
      <c r="B165" s="312" t="s">
        <v>222</v>
      </c>
      <c r="C165" s="314">
        <v>389</v>
      </c>
      <c r="XDR165" s="306"/>
      <c r="XDS165" s="306"/>
      <c r="XDT165" s="306"/>
      <c r="XDU165" s="306"/>
      <c r="XDV165" s="306"/>
      <c r="XDW165" s="302"/>
      <c r="XDX165" s="302"/>
      <c r="XDY165" s="302"/>
      <c r="XDZ165" s="302"/>
      <c r="XEA165" s="302"/>
    </row>
    <row r="166" s="301" customFormat="1" spans="1:16355">
      <c r="A166" s="312">
        <v>2070107</v>
      </c>
      <c r="B166" s="312" t="s">
        <v>223</v>
      </c>
      <c r="C166" s="314">
        <v>105</v>
      </c>
      <c r="XDR166" s="306"/>
      <c r="XDS166" s="306"/>
      <c r="XDT166" s="306"/>
      <c r="XDU166" s="306"/>
      <c r="XDV166" s="306"/>
      <c r="XDW166" s="302"/>
      <c r="XDX166" s="302"/>
      <c r="XDY166" s="302"/>
      <c r="XDZ166" s="302"/>
      <c r="XEA166" s="302"/>
    </row>
    <row r="167" s="301" customFormat="1" spans="1:16355">
      <c r="A167" s="312">
        <v>2070108</v>
      </c>
      <c r="B167" s="312" t="s">
        <v>224</v>
      </c>
      <c r="C167" s="314">
        <v>50</v>
      </c>
      <c r="XDR167" s="306"/>
      <c r="XDS167" s="306"/>
      <c r="XDT167" s="306"/>
      <c r="XDU167" s="306"/>
      <c r="XDV167" s="306"/>
      <c r="XDW167" s="302"/>
      <c r="XDX167" s="302"/>
      <c r="XDY167" s="302"/>
      <c r="XDZ167" s="302"/>
      <c r="XEA167" s="302"/>
    </row>
    <row r="168" s="301" customFormat="1" spans="1:16355">
      <c r="A168" s="312">
        <v>2070109</v>
      </c>
      <c r="B168" s="312" t="s">
        <v>225</v>
      </c>
      <c r="C168" s="314">
        <v>36</v>
      </c>
      <c r="XDR168" s="306"/>
      <c r="XDS168" s="306"/>
      <c r="XDT168" s="306"/>
      <c r="XDU168" s="306"/>
      <c r="XDV168" s="306"/>
      <c r="XDW168" s="302"/>
      <c r="XDX168" s="302"/>
      <c r="XDY168" s="302"/>
      <c r="XDZ168" s="302"/>
      <c r="XEA168" s="302"/>
    </row>
    <row r="169" s="301" customFormat="1" spans="1:16355">
      <c r="A169" s="312">
        <v>2070112</v>
      </c>
      <c r="B169" s="312" t="s">
        <v>226</v>
      </c>
      <c r="C169" s="314">
        <v>280</v>
      </c>
      <c r="XDR169" s="306"/>
      <c r="XDS169" s="306"/>
      <c r="XDT169" s="306"/>
      <c r="XDU169" s="306"/>
      <c r="XDV169" s="306"/>
      <c r="XDW169" s="302"/>
      <c r="XDX169" s="302"/>
      <c r="XDY169" s="302"/>
      <c r="XDZ169" s="302"/>
      <c r="XEA169" s="302"/>
    </row>
    <row r="170" s="301" customFormat="1" spans="1:16355">
      <c r="A170" s="312">
        <v>2070113</v>
      </c>
      <c r="B170" s="312" t="s">
        <v>227</v>
      </c>
      <c r="C170" s="314">
        <v>120</v>
      </c>
      <c r="XDR170" s="306"/>
      <c r="XDS170" s="306"/>
      <c r="XDT170" s="306"/>
      <c r="XDU170" s="306"/>
      <c r="XDV170" s="306"/>
      <c r="XDW170" s="302"/>
      <c r="XDX170" s="302"/>
      <c r="XDY170" s="302"/>
      <c r="XDZ170" s="302"/>
      <c r="XEA170" s="302"/>
    </row>
    <row r="171" s="301" customFormat="1" spans="1:16355">
      <c r="A171" s="312">
        <v>2070199</v>
      </c>
      <c r="B171" s="312" t="s">
        <v>228</v>
      </c>
      <c r="C171" s="314">
        <v>3960</v>
      </c>
      <c r="XDR171" s="306"/>
      <c r="XDS171" s="306"/>
      <c r="XDT171" s="306"/>
      <c r="XDU171" s="306"/>
      <c r="XDV171" s="306"/>
      <c r="XDW171" s="302"/>
      <c r="XDX171" s="302"/>
      <c r="XDY171" s="302"/>
      <c r="XDZ171" s="302"/>
      <c r="XEA171" s="302"/>
    </row>
    <row r="172" s="301" customFormat="1" spans="1:16355">
      <c r="A172" s="312">
        <v>20702</v>
      </c>
      <c r="B172" s="313" t="s">
        <v>229</v>
      </c>
      <c r="C172" s="314">
        <v>150</v>
      </c>
      <c r="XDR172" s="306"/>
      <c r="XDS172" s="306"/>
      <c r="XDT172" s="306"/>
      <c r="XDU172" s="306"/>
      <c r="XDV172" s="306"/>
      <c r="XDW172" s="302"/>
      <c r="XDX172" s="302"/>
      <c r="XDY172" s="302"/>
      <c r="XDZ172" s="302"/>
      <c r="XEA172" s="302"/>
    </row>
    <row r="173" s="301" customFormat="1" spans="1:16355">
      <c r="A173" s="312">
        <v>2070205</v>
      </c>
      <c r="B173" s="312" t="s">
        <v>230</v>
      </c>
      <c r="C173" s="314">
        <v>30</v>
      </c>
      <c r="XDR173" s="306"/>
      <c r="XDS173" s="306"/>
      <c r="XDT173" s="306"/>
      <c r="XDU173" s="306"/>
      <c r="XDV173" s="306"/>
      <c r="XDW173" s="302"/>
      <c r="XDX173" s="302"/>
      <c r="XDY173" s="302"/>
      <c r="XDZ173" s="302"/>
      <c r="XEA173" s="302"/>
    </row>
    <row r="174" s="301" customFormat="1" spans="1:16355">
      <c r="A174" s="312">
        <v>2070299</v>
      </c>
      <c r="B174" s="312" t="s">
        <v>231</v>
      </c>
      <c r="C174" s="314">
        <v>120</v>
      </c>
      <c r="XDR174" s="306"/>
      <c r="XDS174" s="306"/>
      <c r="XDT174" s="306"/>
      <c r="XDU174" s="306"/>
      <c r="XDV174" s="306"/>
      <c r="XDW174" s="302"/>
      <c r="XDX174" s="302"/>
      <c r="XDY174" s="302"/>
      <c r="XDZ174" s="302"/>
      <c r="XEA174" s="302"/>
    </row>
    <row r="175" s="301" customFormat="1" spans="1:16355">
      <c r="A175" s="312">
        <v>20703</v>
      </c>
      <c r="B175" s="313" t="s">
        <v>232</v>
      </c>
      <c r="C175" s="314">
        <v>436</v>
      </c>
      <c r="XDR175" s="306"/>
      <c r="XDS175" s="306"/>
      <c r="XDT175" s="306"/>
      <c r="XDU175" s="306"/>
      <c r="XDV175" s="306"/>
      <c r="XDW175" s="302"/>
      <c r="XDX175" s="302"/>
      <c r="XDY175" s="302"/>
      <c r="XDZ175" s="302"/>
      <c r="XEA175" s="302"/>
    </row>
    <row r="176" s="301" customFormat="1" spans="1:16355">
      <c r="A176" s="312">
        <v>2070301</v>
      </c>
      <c r="B176" s="312" t="s">
        <v>98</v>
      </c>
      <c r="C176" s="314">
        <v>22</v>
      </c>
      <c r="XDR176" s="306"/>
      <c r="XDS176" s="306"/>
      <c r="XDT176" s="306"/>
      <c r="XDU176" s="306"/>
      <c r="XDV176" s="306"/>
      <c r="XDW176" s="302"/>
      <c r="XDX176" s="302"/>
      <c r="XDY176" s="302"/>
      <c r="XDZ176" s="302"/>
      <c r="XEA176" s="302"/>
    </row>
    <row r="177" s="301" customFormat="1" spans="1:16355">
      <c r="A177" s="312">
        <v>2070308</v>
      </c>
      <c r="B177" s="312" t="s">
        <v>233</v>
      </c>
      <c r="C177" s="314">
        <v>26</v>
      </c>
      <c r="XDR177" s="306"/>
      <c r="XDS177" s="306"/>
      <c r="XDT177" s="306"/>
      <c r="XDU177" s="306"/>
      <c r="XDV177" s="306"/>
      <c r="XDW177" s="302"/>
      <c r="XDX177" s="302"/>
      <c r="XDY177" s="302"/>
      <c r="XDZ177" s="302"/>
      <c r="XEA177" s="302"/>
    </row>
    <row r="178" s="301" customFormat="1" spans="1:16355">
      <c r="A178" s="312">
        <v>2070399</v>
      </c>
      <c r="B178" s="312" t="s">
        <v>234</v>
      </c>
      <c r="C178" s="314">
        <v>388</v>
      </c>
      <c r="XDR178" s="306"/>
      <c r="XDS178" s="306"/>
      <c r="XDT178" s="306"/>
      <c r="XDU178" s="306"/>
      <c r="XDV178" s="306"/>
      <c r="XDW178" s="302"/>
      <c r="XDX178" s="302"/>
      <c r="XDY178" s="302"/>
      <c r="XDZ178" s="302"/>
      <c r="XEA178" s="302"/>
    </row>
    <row r="179" s="301" customFormat="1" spans="1:16355">
      <c r="A179" s="312">
        <v>20708</v>
      </c>
      <c r="B179" s="313" t="s">
        <v>235</v>
      </c>
      <c r="C179" s="314">
        <v>1036</v>
      </c>
      <c r="XDR179" s="306"/>
      <c r="XDS179" s="306"/>
      <c r="XDT179" s="306"/>
      <c r="XDU179" s="306"/>
      <c r="XDV179" s="306"/>
      <c r="XDW179" s="302"/>
      <c r="XDX179" s="302"/>
      <c r="XDY179" s="302"/>
      <c r="XDZ179" s="302"/>
      <c r="XEA179" s="302"/>
    </row>
    <row r="180" s="301" customFormat="1" spans="1:16355">
      <c r="A180" s="312">
        <v>2070801</v>
      </c>
      <c r="B180" s="312" t="s">
        <v>98</v>
      </c>
      <c r="C180" s="314">
        <v>670</v>
      </c>
      <c r="XDR180" s="306"/>
      <c r="XDS180" s="306"/>
      <c r="XDT180" s="306"/>
      <c r="XDU180" s="306"/>
      <c r="XDV180" s="306"/>
      <c r="XDW180" s="302"/>
      <c r="XDX180" s="302"/>
      <c r="XDY180" s="302"/>
      <c r="XDZ180" s="302"/>
      <c r="XEA180" s="302"/>
    </row>
    <row r="181" s="301" customFormat="1" spans="1:16355">
      <c r="A181" s="312">
        <v>2070808</v>
      </c>
      <c r="B181" s="312" t="s">
        <v>236</v>
      </c>
      <c r="C181" s="314">
        <v>220</v>
      </c>
      <c r="XDR181" s="306"/>
      <c r="XDS181" s="306"/>
      <c r="XDT181" s="306"/>
      <c r="XDU181" s="306"/>
      <c r="XDV181" s="306"/>
      <c r="XDW181" s="302"/>
      <c r="XDX181" s="302"/>
      <c r="XDY181" s="302"/>
      <c r="XDZ181" s="302"/>
      <c r="XEA181" s="302"/>
    </row>
    <row r="182" s="301" customFormat="1" spans="1:16355">
      <c r="A182" s="312">
        <v>2070899</v>
      </c>
      <c r="B182" s="312" t="s">
        <v>237</v>
      </c>
      <c r="C182" s="314">
        <v>146</v>
      </c>
      <c r="XDR182" s="306"/>
      <c r="XDS182" s="306"/>
      <c r="XDT182" s="306"/>
      <c r="XDU182" s="306"/>
      <c r="XDV182" s="306"/>
      <c r="XDW182" s="302"/>
      <c r="XDX182" s="302"/>
      <c r="XDY182" s="302"/>
      <c r="XDZ182" s="302"/>
      <c r="XEA182" s="302"/>
    </row>
    <row r="183" s="301" customFormat="1" spans="1:16355">
      <c r="A183" s="312">
        <v>20799</v>
      </c>
      <c r="B183" s="313" t="s">
        <v>238</v>
      </c>
      <c r="C183" s="314">
        <v>688</v>
      </c>
      <c r="XDR183" s="306"/>
      <c r="XDS183" s="306"/>
      <c r="XDT183" s="306"/>
      <c r="XDU183" s="306"/>
      <c r="XDV183" s="306"/>
      <c r="XDW183" s="302"/>
      <c r="XDX183" s="302"/>
      <c r="XDY183" s="302"/>
      <c r="XDZ183" s="302"/>
      <c r="XEA183" s="302"/>
    </row>
    <row r="184" s="301" customFormat="1" spans="1:16355">
      <c r="A184" s="312">
        <v>2079999</v>
      </c>
      <c r="B184" s="312" t="s">
        <v>239</v>
      </c>
      <c r="C184" s="314">
        <v>688</v>
      </c>
      <c r="XDR184" s="306"/>
      <c r="XDS184" s="306"/>
      <c r="XDT184" s="306"/>
      <c r="XDU184" s="306"/>
      <c r="XDV184" s="306"/>
      <c r="XDW184" s="302"/>
      <c r="XDX184" s="302"/>
      <c r="XDY184" s="302"/>
      <c r="XDZ184" s="302"/>
      <c r="XEA184" s="302"/>
    </row>
    <row r="185" s="301" customFormat="1" spans="1:16355">
      <c r="A185" s="312">
        <v>208</v>
      </c>
      <c r="B185" s="313" t="s">
        <v>240</v>
      </c>
      <c r="C185" s="314">
        <v>97057</v>
      </c>
      <c r="XDR185" s="306"/>
      <c r="XDS185" s="306"/>
      <c r="XDT185" s="306"/>
      <c r="XDU185" s="306"/>
      <c r="XDV185" s="306"/>
      <c r="XDW185" s="302"/>
      <c r="XDX185" s="302"/>
      <c r="XDY185" s="302"/>
      <c r="XDZ185" s="302"/>
      <c r="XEA185" s="302"/>
    </row>
    <row r="186" s="301" customFormat="1" spans="1:16355">
      <c r="A186" s="312">
        <v>20801</v>
      </c>
      <c r="B186" s="313" t="s">
        <v>241</v>
      </c>
      <c r="C186" s="314">
        <v>1635</v>
      </c>
      <c r="XDR186" s="306"/>
      <c r="XDS186" s="306"/>
      <c r="XDT186" s="306"/>
      <c r="XDU186" s="306"/>
      <c r="XDV186" s="306"/>
      <c r="XDW186" s="302"/>
      <c r="XDX186" s="302"/>
      <c r="XDY186" s="302"/>
      <c r="XDZ186" s="302"/>
      <c r="XEA186" s="302"/>
    </row>
    <row r="187" s="301" customFormat="1" spans="1:16355">
      <c r="A187" s="312">
        <v>2080101</v>
      </c>
      <c r="B187" s="312" t="s">
        <v>98</v>
      </c>
      <c r="C187" s="314">
        <v>1037</v>
      </c>
      <c r="XDR187" s="306"/>
      <c r="XDS187" s="306"/>
      <c r="XDT187" s="306"/>
      <c r="XDU187" s="306"/>
      <c r="XDV187" s="306"/>
      <c r="XDW187" s="302"/>
      <c r="XDX187" s="302"/>
      <c r="XDY187" s="302"/>
      <c r="XDZ187" s="302"/>
      <c r="XEA187" s="302"/>
    </row>
    <row r="188" s="301" customFormat="1" spans="1:16355">
      <c r="A188" s="312">
        <v>2080105</v>
      </c>
      <c r="B188" s="312" t="s">
        <v>242</v>
      </c>
      <c r="C188" s="314">
        <v>70</v>
      </c>
      <c r="XDR188" s="306"/>
      <c r="XDS188" s="306"/>
      <c r="XDT188" s="306"/>
      <c r="XDU188" s="306"/>
      <c r="XDV188" s="306"/>
      <c r="XDW188" s="302"/>
      <c r="XDX188" s="302"/>
      <c r="XDY188" s="302"/>
      <c r="XDZ188" s="302"/>
      <c r="XEA188" s="302"/>
    </row>
    <row r="189" s="301" customFormat="1" spans="1:16355">
      <c r="A189" s="312">
        <v>2080106</v>
      </c>
      <c r="B189" s="312" t="s">
        <v>243</v>
      </c>
      <c r="C189" s="314">
        <v>20</v>
      </c>
      <c r="XDR189" s="306"/>
      <c r="XDS189" s="306"/>
      <c r="XDT189" s="306"/>
      <c r="XDU189" s="306"/>
      <c r="XDV189" s="306"/>
      <c r="XDW189" s="302"/>
      <c r="XDX189" s="302"/>
      <c r="XDY189" s="302"/>
      <c r="XDZ189" s="302"/>
      <c r="XEA189" s="302"/>
    </row>
    <row r="190" s="301" customFormat="1" spans="1:16355">
      <c r="A190" s="312">
        <v>2080109</v>
      </c>
      <c r="B190" s="312" t="s">
        <v>244</v>
      </c>
      <c r="C190" s="314">
        <v>48</v>
      </c>
      <c r="XDR190" s="306"/>
      <c r="XDS190" s="306"/>
      <c r="XDT190" s="306"/>
      <c r="XDU190" s="306"/>
      <c r="XDV190" s="306"/>
      <c r="XDW190" s="302"/>
      <c r="XDX190" s="302"/>
      <c r="XDY190" s="302"/>
      <c r="XDZ190" s="302"/>
      <c r="XEA190" s="302"/>
    </row>
    <row r="191" s="301" customFormat="1" spans="1:16355">
      <c r="A191" s="312">
        <v>2080199</v>
      </c>
      <c r="B191" s="312" t="s">
        <v>245</v>
      </c>
      <c r="C191" s="314">
        <v>460</v>
      </c>
      <c r="XDR191" s="306"/>
      <c r="XDS191" s="306"/>
      <c r="XDT191" s="306"/>
      <c r="XDU191" s="306"/>
      <c r="XDV191" s="306"/>
      <c r="XDW191" s="302"/>
      <c r="XDX191" s="302"/>
      <c r="XDY191" s="302"/>
      <c r="XDZ191" s="302"/>
      <c r="XEA191" s="302"/>
    </row>
    <row r="192" s="301" customFormat="1" spans="1:16355">
      <c r="A192" s="312">
        <v>20802</v>
      </c>
      <c r="B192" s="313" t="s">
        <v>246</v>
      </c>
      <c r="C192" s="314">
        <v>2218</v>
      </c>
      <c r="XDR192" s="306"/>
      <c r="XDS192" s="306"/>
      <c r="XDT192" s="306"/>
      <c r="XDU192" s="306"/>
      <c r="XDV192" s="306"/>
      <c r="XDW192" s="302"/>
      <c r="XDX192" s="302"/>
      <c r="XDY192" s="302"/>
      <c r="XDZ192" s="302"/>
      <c r="XEA192" s="302"/>
    </row>
    <row r="193" s="301" customFormat="1" spans="1:16355">
      <c r="A193" s="312">
        <v>2080201</v>
      </c>
      <c r="B193" s="312" t="s">
        <v>98</v>
      </c>
      <c r="C193" s="314">
        <v>801</v>
      </c>
      <c r="XDR193" s="306"/>
      <c r="XDS193" s="306"/>
      <c r="XDT193" s="306"/>
      <c r="XDU193" s="306"/>
      <c r="XDV193" s="306"/>
      <c r="XDW193" s="302"/>
      <c r="XDX193" s="302"/>
      <c r="XDY193" s="302"/>
      <c r="XDZ193" s="302"/>
      <c r="XEA193" s="302"/>
    </row>
    <row r="194" s="301" customFormat="1" spans="1:16355">
      <c r="A194" s="312">
        <v>2080202</v>
      </c>
      <c r="B194" s="312" t="s">
        <v>103</v>
      </c>
      <c r="C194" s="314">
        <v>5</v>
      </c>
      <c r="XDR194" s="306"/>
      <c r="XDS194" s="306"/>
      <c r="XDT194" s="306"/>
      <c r="XDU194" s="306"/>
      <c r="XDV194" s="306"/>
      <c r="XDW194" s="302"/>
      <c r="XDX194" s="302"/>
      <c r="XDY194" s="302"/>
      <c r="XDZ194" s="302"/>
      <c r="XEA194" s="302"/>
    </row>
    <row r="195" s="301" customFormat="1" spans="1:16355">
      <c r="A195" s="312">
        <v>2080299</v>
      </c>
      <c r="B195" s="312" t="s">
        <v>247</v>
      </c>
      <c r="C195" s="314">
        <v>1412</v>
      </c>
      <c r="XDR195" s="306"/>
      <c r="XDS195" s="306"/>
      <c r="XDT195" s="306"/>
      <c r="XDU195" s="306"/>
      <c r="XDV195" s="306"/>
      <c r="XDW195" s="302"/>
      <c r="XDX195" s="302"/>
      <c r="XDY195" s="302"/>
      <c r="XDZ195" s="302"/>
      <c r="XEA195" s="302"/>
    </row>
    <row r="196" s="301" customFormat="1" spans="1:16355">
      <c r="A196" s="312">
        <v>20805</v>
      </c>
      <c r="B196" s="313" t="s">
        <v>248</v>
      </c>
      <c r="C196" s="314">
        <v>33840</v>
      </c>
      <c r="XDR196" s="306"/>
      <c r="XDS196" s="306"/>
      <c r="XDT196" s="306"/>
      <c r="XDU196" s="306"/>
      <c r="XDV196" s="306"/>
      <c r="XDW196" s="302"/>
      <c r="XDX196" s="302"/>
      <c r="XDY196" s="302"/>
      <c r="XDZ196" s="302"/>
      <c r="XEA196" s="302"/>
    </row>
    <row r="197" s="301" customFormat="1" spans="1:16355">
      <c r="A197" s="312">
        <v>2080501</v>
      </c>
      <c r="B197" s="312" t="s">
        <v>249</v>
      </c>
      <c r="C197" s="314">
        <v>100</v>
      </c>
      <c r="XDR197" s="306"/>
      <c r="XDS197" s="306"/>
      <c r="XDT197" s="306"/>
      <c r="XDU197" s="306"/>
      <c r="XDV197" s="306"/>
      <c r="XDW197" s="302"/>
      <c r="XDX197" s="302"/>
      <c r="XDY197" s="302"/>
      <c r="XDZ197" s="302"/>
      <c r="XEA197" s="302"/>
    </row>
    <row r="198" s="301" customFormat="1" spans="1:16355">
      <c r="A198" s="312">
        <v>2080505</v>
      </c>
      <c r="B198" s="312" t="s">
        <v>250</v>
      </c>
      <c r="C198" s="314">
        <v>13400</v>
      </c>
      <c r="XDR198" s="306"/>
      <c r="XDS198" s="306"/>
      <c r="XDT198" s="306"/>
      <c r="XDU198" s="306"/>
      <c r="XDV198" s="306"/>
      <c r="XDW198" s="302"/>
      <c r="XDX198" s="302"/>
      <c r="XDY198" s="302"/>
      <c r="XDZ198" s="302"/>
      <c r="XEA198" s="302"/>
    </row>
    <row r="199" s="301" customFormat="1" spans="1:16355">
      <c r="A199" s="312">
        <v>2080506</v>
      </c>
      <c r="B199" s="312" t="s">
        <v>251</v>
      </c>
      <c r="C199" s="314">
        <v>1700</v>
      </c>
      <c r="XDR199" s="306"/>
      <c r="XDS199" s="306"/>
      <c r="XDT199" s="306"/>
      <c r="XDU199" s="306"/>
      <c r="XDV199" s="306"/>
      <c r="XDW199" s="302"/>
      <c r="XDX199" s="302"/>
      <c r="XDY199" s="302"/>
      <c r="XDZ199" s="302"/>
      <c r="XEA199" s="302"/>
    </row>
    <row r="200" s="301" customFormat="1" spans="1:16355">
      <c r="A200" s="312">
        <v>2080507</v>
      </c>
      <c r="B200" s="312" t="s">
        <v>252</v>
      </c>
      <c r="C200" s="314">
        <v>15900</v>
      </c>
      <c r="XDR200" s="306"/>
      <c r="XDS200" s="306"/>
      <c r="XDT200" s="306"/>
      <c r="XDU200" s="306"/>
      <c r="XDV200" s="306"/>
      <c r="XDW200" s="302"/>
      <c r="XDX200" s="302"/>
      <c r="XDY200" s="302"/>
      <c r="XDZ200" s="302"/>
      <c r="XEA200" s="302"/>
    </row>
    <row r="201" s="301" customFormat="1" spans="1:16355">
      <c r="A201" s="312">
        <v>2080599</v>
      </c>
      <c r="B201" s="312" t="s">
        <v>253</v>
      </c>
      <c r="C201" s="314">
        <v>2740</v>
      </c>
      <c r="XDR201" s="306"/>
      <c r="XDS201" s="306"/>
      <c r="XDT201" s="306"/>
      <c r="XDU201" s="306"/>
      <c r="XDV201" s="306"/>
      <c r="XDW201" s="302"/>
      <c r="XDX201" s="302"/>
      <c r="XDY201" s="302"/>
      <c r="XDZ201" s="302"/>
      <c r="XEA201" s="302"/>
    </row>
    <row r="202" s="301" customFormat="1" spans="1:16355">
      <c r="A202" s="312">
        <v>20806</v>
      </c>
      <c r="B202" s="313" t="s">
        <v>254</v>
      </c>
      <c r="C202" s="314">
        <v>620</v>
      </c>
      <c r="XDR202" s="306"/>
      <c r="XDS202" s="306"/>
      <c r="XDT202" s="306"/>
      <c r="XDU202" s="306"/>
      <c r="XDV202" s="306"/>
      <c r="XDW202" s="302"/>
      <c r="XDX202" s="302"/>
      <c r="XDY202" s="302"/>
      <c r="XDZ202" s="302"/>
      <c r="XEA202" s="302"/>
    </row>
    <row r="203" s="301" customFormat="1" spans="1:16355">
      <c r="A203" s="312">
        <v>2080601</v>
      </c>
      <c r="B203" s="312" t="s">
        <v>255</v>
      </c>
      <c r="C203" s="314">
        <v>610</v>
      </c>
      <c r="XDR203" s="306"/>
      <c r="XDS203" s="306"/>
      <c r="XDT203" s="306"/>
      <c r="XDU203" s="306"/>
      <c r="XDV203" s="306"/>
      <c r="XDW203" s="302"/>
      <c r="XDX203" s="302"/>
      <c r="XDY203" s="302"/>
      <c r="XDZ203" s="302"/>
      <c r="XEA203" s="302"/>
    </row>
    <row r="204" s="301" customFormat="1" spans="1:16355">
      <c r="A204" s="312">
        <v>2080699</v>
      </c>
      <c r="B204" s="312" t="s">
        <v>256</v>
      </c>
      <c r="C204" s="314">
        <v>10</v>
      </c>
      <c r="XDR204" s="306"/>
      <c r="XDS204" s="306"/>
      <c r="XDT204" s="306"/>
      <c r="XDU204" s="306"/>
      <c r="XDV204" s="306"/>
      <c r="XDW204" s="302"/>
      <c r="XDX204" s="302"/>
      <c r="XDY204" s="302"/>
      <c r="XDZ204" s="302"/>
      <c r="XEA204" s="302"/>
    </row>
    <row r="205" s="301" customFormat="1" spans="1:16355">
      <c r="A205" s="312">
        <v>20807</v>
      </c>
      <c r="B205" s="313" t="s">
        <v>257</v>
      </c>
      <c r="C205" s="314">
        <v>2580</v>
      </c>
      <c r="XDR205" s="306"/>
      <c r="XDS205" s="306"/>
      <c r="XDT205" s="306"/>
      <c r="XDU205" s="306"/>
      <c r="XDV205" s="306"/>
      <c r="XDW205" s="302"/>
      <c r="XDX205" s="302"/>
      <c r="XDY205" s="302"/>
      <c r="XDZ205" s="302"/>
      <c r="XEA205" s="302"/>
    </row>
    <row r="206" s="301" customFormat="1" spans="1:16355">
      <c r="A206" s="312">
        <v>2080799</v>
      </c>
      <c r="B206" s="312" t="s">
        <v>258</v>
      </c>
      <c r="C206" s="314">
        <v>2580</v>
      </c>
      <c r="XDR206" s="306"/>
      <c r="XDS206" s="306"/>
      <c r="XDT206" s="306"/>
      <c r="XDU206" s="306"/>
      <c r="XDV206" s="306"/>
      <c r="XDW206" s="302"/>
      <c r="XDX206" s="302"/>
      <c r="XDY206" s="302"/>
      <c r="XDZ206" s="302"/>
      <c r="XEA206" s="302"/>
    </row>
    <row r="207" s="301" customFormat="1" spans="1:16355">
      <c r="A207" s="312">
        <v>20808</v>
      </c>
      <c r="B207" s="313" t="s">
        <v>259</v>
      </c>
      <c r="C207" s="314">
        <v>12520</v>
      </c>
      <c r="XDR207" s="306"/>
      <c r="XDS207" s="306"/>
      <c r="XDT207" s="306"/>
      <c r="XDU207" s="306"/>
      <c r="XDV207" s="306"/>
      <c r="XDW207" s="302"/>
      <c r="XDX207" s="302"/>
      <c r="XDY207" s="302"/>
      <c r="XDZ207" s="302"/>
      <c r="XEA207" s="302"/>
    </row>
    <row r="208" s="301" customFormat="1" spans="1:16355">
      <c r="A208" s="312">
        <v>2080801</v>
      </c>
      <c r="B208" s="312" t="s">
        <v>260</v>
      </c>
      <c r="C208" s="314">
        <v>3500</v>
      </c>
      <c r="XDR208" s="306"/>
      <c r="XDS208" s="306"/>
      <c r="XDT208" s="306"/>
      <c r="XDU208" s="306"/>
      <c r="XDV208" s="306"/>
      <c r="XDW208" s="302"/>
      <c r="XDX208" s="302"/>
      <c r="XDY208" s="302"/>
      <c r="XDZ208" s="302"/>
      <c r="XEA208" s="302"/>
    </row>
    <row r="209" s="301" customFormat="1" spans="1:16355">
      <c r="A209" s="312">
        <v>2080803</v>
      </c>
      <c r="B209" s="312" t="s">
        <v>261</v>
      </c>
      <c r="C209" s="314">
        <v>2500</v>
      </c>
      <c r="XDR209" s="306"/>
      <c r="XDS209" s="306"/>
      <c r="XDT209" s="306"/>
      <c r="XDU209" s="306"/>
      <c r="XDV209" s="306"/>
      <c r="XDW209" s="302"/>
      <c r="XDX209" s="302"/>
      <c r="XDY209" s="302"/>
      <c r="XDZ209" s="302"/>
      <c r="XEA209" s="302"/>
    </row>
    <row r="210" s="301" customFormat="1" spans="1:16355">
      <c r="A210" s="312">
        <v>2080804</v>
      </c>
      <c r="B210" s="312" t="s">
        <v>262</v>
      </c>
      <c r="C210" s="314">
        <v>520</v>
      </c>
      <c r="XDR210" s="306"/>
      <c r="XDS210" s="306"/>
      <c r="XDT210" s="306"/>
      <c r="XDU210" s="306"/>
      <c r="XDV210" s="306"/>
      <c r="XDW210" s="302"/>
      <c r="XDX210" s="302"/>
      <c r="XDY210" s="302"/>
      <c r="XDZ210" s="302"/>
      <c r="XEA210" s="302"/>
    </row>
    <row r="211" s="301" customFormat="1" spans="1:16355">
      <c r="A211" s="312">
        <v>2080805</v>
      </c>
      <c r="B211" s="312" t="s">
        <v>263</v>
      </c>
      <c r="C211" s="314">
        <v>1000</v>
      </c>
      <c r="XDR211" s="306"/>
      <c r="XDS211" s="306"/>
      <c r="XDT211" s="306"/>
      <c r="XDU211" s="306"/>
      <c r="XDV211" s="306"/>
      <c r="XDW211" s="302"/>
      <c r="XDX211" s="302"/>
      <c r="XDY211" s="302"/>
      <c r="XDZ211" s="302"/>
      <c r="XEA211" s="302"/>
    </row>
    <row r="212" s="301" customFormat="1" spans="1:16355">
      <c r="A212" s="312">
        <v>2080899</v>
      </c>
      <c r="B212" s="312" t="s">
        <v>264</v>
      </c>
      <c r="C212" s="314">
        <v>5000</v>
      </c>
      <c r="XDR212" s="306"/>
      <c r="XDS212" s="306"/>
      <c r="XDT212" s="306"/>
      <c r="XDU212" s="306"/>
      <c r="XDV212" s="306"/>
      <c r="XDW212" s="302"/>
      <c r="XDX212" s="302"/>
      <c r="XDY212" s="302"/>
      <c r="XDZ212" s="302"/>
      <c r="XEA212" s="302"/>
    </row>
    <row r="213" s="301" customFormat="1" spans="1:16355">
      <c r="A213" s="312">
        <v>20809</v>
      </c>
      <c r="B213" s="313" t="s">
        <v>265</v>
      </c>
      <c r="C213" s="314">
        <v>2585</v>
      </c>
      <c r="XDR213" s="306"/>
      <c r="XDS213" s="306"/>
      <c r="XDT213" s="306"/>
      <c r="XDU213" s="306"/>
      <c r="XDV213" s="306"/>
      <c r="XDW213" s="302"/>
      <c r="XDX213" s="302"/>
      <c r="XDY213" s="302"/>
      <c r="XDZ213" s="302"/>
      <c r="XEA213" s="302"/>
    </row>
    <row r="214" s="301" customFormat="1" spans="1:16355">
      <c r="A214" s="312">
        <v>2080901</v>
      </c>
      <c r="B214" s="312" t="s">
        <v>266</v>
      </c>
      <c r="C214" s="314">
        <v>600</v>
      </c>
      <c r="XDR214" s="306"/>
      <c r="XDS214" s="306"/>
      <c r="XDT214" s="306"/>
      <c r="XDU214" s="306"/>
      <c r="XDV214" s="306"/>
      <c r="XDW214" s="302"/>
      <c r="XDX214" s="302"/>
      <c r="XDY214" s="302"/>
      <c r="XDZ214" s="302"/>
      <c r="XEA214" s="302"/>
    </row>
    <row r="215" s="301" customFormat="1" spans="1:16355">
      <c r="A215" s="312">
        <v>2080902</v>
      </c>
      <c r="B215" s="312" t="s">
        <v>267</v>
      </c>
      <c r="C215" s="314">
        <v>900</v>
      </c>
      <c r="XDR215" s="306"/>
      <c r="XDS215" s="306"/>
      <c r="XDT215" s="306"/>
      <c r="XDU215" s="306"/>
      <c r="XDV215" s="306"/>
      <c r="XDW215" s="302"/>
      <c r="XDX215" s="302"/>
      <c r="XDY215" s="302"/>
      <c r="XDZ215" s="302"/>
      <c r="XEA215" s="302"/>
    </row>
    <row r="216" s="301" customFormat="1" spans="1:16355">
      <c r="A216" s="312">
        <v>2080903</v>
      </c>
      <c r="B216" s="312" t="s">
        <v>268</v>
      </c>
      <c r="C216" s="314">
        <v>45</v>
      </c>
      <c r="XDR216" s="306"/>
      <c r="XDS216" s="306"/>
      <c r="XDT216" s="306"/>
      <c r="XDU216" s="306"/>
      <c r="XDV216" s="306"/>
      <c r="XDW216" s="302"/>
      <c r="XDX216" s="302"/>
      <c r="XDY216" s="302"/>
      <c r="XDZ216" s="302"/>
      <c r="XEA216" s="302"/>
    </row>
    <row r="217" s="301" customFormat="1" spans="1:16355">
      <c r="A217" s="312">
        <v>2080904</v>
      </c>
      <c r="B217" s="312" t="s">
        <v>269</v>
      </c>
      <c r="C217" s="314">
        <v>90</v>
      </c>
      <c r="XDR217" s="306"/>
      <c r="XDS217" s="306"/>
      <c r="XDT217" s="306"/>
      <c r="XDU217" s="306"/>
      <c r="XDV217" s="306"/>
      <c r="XDW217" s="302"/>
      <c r="XDX217" s="302"/>
      <c r="XDY217" s="302"/>
      <c r="XDZ217" s="302"/>
      <c r="XEA217" s="302"/>
    </row>
    <row r="218" s="301" customFormat="1" spans="1:16355">
      <c r="A218" s="312">
        <v>2080905</v>
      </c>
      <c r="B218" s="312" t="s">
        <v>270</v>
      </c>
      <c r="C218" s="314">
        <v>200</v>
      </c>
      <c r="XDR218" s="306"/>
      <c r="XDS218" s="306"/>
      <c r="XDT218" s="306"/>
      <c r="XDU218" s="306"/>
      <c r="XDV218" s="306"/>
      <c r="XDW218" s="302"/>
      <c r="XDX218" s="302"/>
      <c r="XDY218" s="302"/>
      <c r="XDZ218" s="302"/>
      <c r="XEA218" s="302"/>
    </row>
    <row r="219" s="301" customFormat="1" spans="1:16355">
      <c r="A219" s="312">
        <v>2080999</v>
      </c>
      <c r="B219" s="312" t="s">
        <v>271</v>
      </c>
      <c r="C219" s="314">
        <v>750</v>
      </c>
      <c r="XDR219" s="306"/>
      <c r="XDS219" s="306"/>
      <c r="XDT219" s="306"/>
      <c r="XDU219" s="306"/>
      <c r="XDV219" s="306"/>
      <c r="XDW219" s="302"/>
      <c r="XDX219" s="302"/>
      <c r="XDY219" s="302"/>
      <c r="XDZ219" s="302"/>
      <c r="XEA219" s="302"/>
    </row>
    <row r="220" s="301" customFormat="1" spans="1:16355">
      <c r="A220" s="312">
        <v>20810</v>
      </c>
      <c r="B220" s="313" t="s">
        <v>272</v>
      </c>
      <c r="C220" s="314">
        <v>3210</v>
      </c>
      <c r="XDR220" s="306"/>
      <c r="XDS220" s="306"/>
      <c r="XDT220" s="306"/>
      <c r="XDU220" s="306"/>
      <c r="XDV220" s="306"/>
      <c r="XDW220" s="302"/>
      <c r="XDX220" s="302"/>
      <c r="XDY220" s="302"/>
      <c r="XDZ220" s="302"/>
      <c r="XEA220" s="302"/>
    </row>
    <row r="221" s="301" customFormat="1" spans="1:16355">
      <c r="A221" s="312">
        <v>2081001</v>
      </c>
      <c r="B221" s="312" t="s">
        <v>273</v>
      </c>
      <c r="C221" s="314">
        <v>1000</v>
      </c>
      <c r="XDR221" s="306"/>
      <c r="XDS221" s="306"/>
      <c r="XDT221" s="306"/>
      <c r="XDU221" s="306"/>
      <c r="XDV221" s="306"/>
      <c r="XDW221" s="302"/>
      <c r="XDX221" s="302"/>
      <c r="XDY221" s="302"/>
      <c r="XDZ221" s="302"/>
      <c r="XEA221" s="302"/>
    </row>
    <row r="222" s="301" customFormat="1" spans="1:16355">
      <c r="A222" s="312">
        <v>2081002</v>
      </c>
      <c r="B222" s="312" t="s">
        <v>274</v>
      </c>
      <c r="C222" s="314">
        <v>900</v>
      </c>
      <c r="XDR222" s="306"/>
      <c r="XDS222" s="306"/>
      <c r="XDT222" s="306"/>
      <c r="XDU222" s="306"/>
      <c r="XDV222" s="306"/>
      <c r="XDW222" s="302"/>
      <c r="XDX222" s="302"/>
      <c r="XDY222" s="302"/>
      <c r="XDZ222" s="302"/>
      <c r="XEA222" s="302"/>
    </row>
    <row r="223" s="301" customFormat="1" spans="1:16355">
      <c r="A223" s="312">
        <v>2081004</v>
      </c>
      <c r="B223" s="312" t="s">
        <v>275</v>
      </c>
      <c r="C223" s="314">
        <v>510</v>
      </c>
      <c r="XDR223" s="306"/>
      <c r="XDS223" s="306"/>
      <c r="XDT223" s="306"/>
      <c r="XDU223" s="306"/>
      <c r="XDV223" s="306"/>
      <c r="XDW223" s="302"/>
      <c r="XDX223" s="302"/>
      <c r="XDY223" s="302"/>
      <c r="XDZ223" s="302"/>
      <c r="XEA223" s="302"/>
    </row>
    <row r="224" s="301" customFormat="1" spans="1:16355">
      <c r="A224" s="312">
        <v>2081005</v>
      </c>
      <c r="B224" s="312" t="s">
        <v>276</v>
      </c>
      <c r="C224" s="314">
        <v>300</v>
      </c>
      <c r="XDR224" s="306"/>
      <c r="XDS224" s="306"/>
      <c r="XDT224" s="306"/>
      <c r="XDU224" s="306"/>
      <c r="XDV224" s="306"/>
      <c r="XDW224" s="302"/>
      <c r="XDX224" s="302"/>
      <c r="XDY224" s="302"/>
      <c r="XDZ224" s="302"/>
      <c r="XEA224" s="302"/>
    </row>
    <row r="225" s="301" customFormat="1" spans="1:16355">
      <c r="A225" s="312">
        <v>2081006</v>
      </c>
      <c r="B225" s="312" t="s">
        <v>277</v>
      </c>
      <c r="C225" s="314">
        <v>200</v>
      </c>
      <c r="XDR225" s="306"/>
      <c r="XDS225" s="306"/>
      <c r="XDT225" s="306"/>
      <c r="XDU225" s="306"/>
      <c r="XDV225" s="306"/>
      <c r="XDW225" s="302"/>
      <c r="XDX225" s="302"/>
      <c r="XDY225" s="302"/>
      <c r="XDZ225" s="302"/>
      <c r="XEA225" s="302"/>
    </row>
    <row r="226" s="301" customFormat="1" spans="1:16355">
      <c r="A226" s="312">
        <v>2081099</v>
      </c>
      <c r="B226" s="312" t="s">
        <v>278</v>
      </c>
      <c r="C226" s="314">
        <v>300</v>
      </c>
      <c r="XDR226" s="306"/>
      <c r="XDS226" s="306"/>
      <c r="XDT226" s="306"/>
      <c r="XDU226" s="306"/>
      <c r="XDV226" s="306"/>
      <c r="XDW226" s="302"/>
      <c r="XDX226" s="302"/>
      <c r="XDY226" s="302"/>
      <c r="XDZ226" s="302"/>
      <c r="XEA226" s="302"/>
    </row>
    <row r="227" s="301" customFormat="1" spans="1:16355">
      <c r="A227" s="312">
        <v>20811</v>
      </c>
      <c r="B227" s="313" t="s">
        <v>279</v>
      </c>
      <c r="C227" s="314">
        <v>1650</v>
      </c>
      <c r="XDR227" s="306"/>
      <c r="XDS227" s="306"/>
      <c r="XDT227" s="306"/>
      <c r="XDU227" s="306"/>
      <c r="XDV227" s="306"/>
      <c r="XDW227" s="302"/>
      <c r="XDX227" s="302"/>
      <c r="XDY227" s="302"/>
      <c r="XDZ227" s="302"/>
      <c r="XEA227" s="302"/>
    </row>
    <row r="228" s="301" customFormat="1" spans="1:16355">
      <c r="A228" s="312">
        <v>2081101</v>
      </c>
      <c r="B228" s="312" t="s">
        <v>98</v>
      </c>
      <c r="C228" s="314">
        <v>120</v>
      </c>
      <c r="XDR228" s="306"/>
      <c r="XDS228" s="306"/>
      <c r="XDT228" s="306"/>
      <c r="XDU228" s="306"/>
      <c r="XDV228" s="306"/>
      <c r="XDW228" s="302"/>
      <c r="XDX228" s="302"/>
      <c r="XDY228" s="302"/>
      <c r="XDZ228" s="302"/>
      <c r="XEA228" s="302"/>
    </row>
    <row r="229" s="301" customFormat="1" spans="1:16355">
      <c r="A229" s="312">
        <v>2081104</v>
      </c>
      <c r="B229" s="312" t="s">
        <v>280</v>
      </c>
      <c r="C229" s="314">
        <v>90</v>
      </c>
      <c r="XDR229" s="306"/>
      <c r="XDS229" s="306"/>
      <c r="XDT229" s="306"/>
      <c r="XDU229" s="306"/>
      <c r="XDV229" s="306"/>
      <c r="XDW229" s="302"/>
      <c r="XDX229" s="302"/>
      <c r="XDY229" s="302"/>
      <c r="XDZ229" s="302"/>
      <c r="XEA229" s="302"/>
    </row>
    <row r="230" s="301" customFormat="1" spans="1:16355">
      <c r="A230" s="312">
        <v>2081105</v>
      </c>
      <c r="B230" s="312" t="s">
        <v>281</v>
      </c>
      <c r="C230" s="314">
        <v>112</v>
      </c>
      <c r="XDR230" s="306"/>
      <c r="XDS230" s="306"/>
      <c r="XDT230" s="306"/>
      <c r="XDU230" s="306"/>
      <c r="XDV230" s="306"/>
      <c r="XDW230" s="302"/>
      <c r="XDX230" s="302"/>
      <c r="XDY230" s="302"/>
      <c r="XDZ230" s="302"/>
      <c r="XEA230" s="302"/>
    </row>
    <row r="231" s="301" customFormat="1" spans="1:16355">
      <c r="A231" s="312">
        <v>2081107</v>
      </c>
      <c r="B231" s="312" t="s">
        <v>282</v>
      </c>
      <c r="C231" s="314">
        <v>868</v>
      </c>
      <c r="XDR231" s="306"/>
      <c r="XDS231" s="306"/>
      <c r="XDT231" s="306"/>
      <c r="XDU231" s="306"/>
      <c r="XDV231" s="306"/>
      <c r="XDW231" s="302"/>
      <c r="XDX231" s="302"/>
      <c r="XDY231" s="302"/>
      <c r="XDZ231" s="302"/>
      <c r="XEA231" s="302"/>
    </row>
    <row r="232" s="301" customFormat="1" spans="1:16355">
      <c r="A232" s="312">
        <v>2081199</v>
      </c>
      <c r="B232" s="312" t="s">
        <v>283</v>
      </c>
      <c r="C232" s="314">
        <v>460</v>
      </c>
      <c r="XDR232" s="306"/>
      <c r="XDS232" s="306"/>
      <c r="XDT232" s="306"/>
      <c r="XDU232" s="306"/>
      <c r="XDV232" s="306"/>
      <c r="XDW232" s="302"/>
      <c r="XDX232" s="302"/>
      <c r="XDY232" s="302"/>
      <c r="XDZ232" s="302"/>
      <c r="XEA232" s="302"/>
    </row>
    <row r="233" s="301" customFormat="1" spans="1:16355">
      <c r="A233" s="312">
        <v>20816</v>
      </c>
      <c r="B233" s="313" t="s">
        <v>284</v>
      </c>
      <c r="C233" s="314">
        <v>39</v>
      </c>
      <c r="XDR233" s="306"/>
      <c r="XDS233" s="306"/>
      <c r="XDT233" s="306"/>
      <c r="XDU233" s="306"/>
      <c r="XDV233" s="306"/>
      <c r="XDW233" s="302"/>
      <c r="XDX233" s="302"/>
      <c r="XDY233" s="302"/>
      <c r="XDZ233" s="302"/>
      <c r="XEA233" s="302"/>
    </row>
    <row r="234" s="301" customFormat="1" spans="1:16355">
      <c r="A234" s="312">
        <v>2081699</v>
      </c>
      <c r="B234" s="312" t="s">
        <v>285</v>
      </c>
      <c r="C234" s="314">
        <v>39</v>
      </c>
      <c r="XDR234" s="306"/>
      <c r="XDS234" s="306"/>
      <c r="XDT234" s="306"/>
      <c r="XDU234" s="306"/>
      <c r="XDV234" s="306"/>
      <c r="XDW234" s="302"/>
      <c r="XDX234" s="302"/>
      <c r="XDY234" s="302"/>
      <c r="XDZ234" s="302"/>
      <c r="XEA234" s="302"/>
    </row>
    <row r="235" s="301" customFormat="1" spans="1:16355">
      <c r="A235" s="312">
        <v>20819</v>
      </c>
      <c r="B235" s="313" t="s">
        <v>286</v>
      </c>
      <c r="C235" s="314">
        <v>5908</v>
      </c>
      <c r="XDR235" s="306"/>
      <c r="XDS235" s="306"/>
      <c r="XDT235" s="306"/>
      <c r="XDU235" s="306"/>
      <c r="XDV235" s="306"/>
      <c r="XDW235" s="302"/>
      <c r="XDX235" s="302"/>
      <c r="XDY235" s="302"/>
      <c r="XDZ235" s="302"/>
      <c r="XEA235" s="302"/>
    </row>
    <row r="236" s="301" customFormat="1" spans="1:16355">
      <c r="A236" s="312">
        <v>2081901</v>
      </c>
      <c r="B236" s="312" t="s">
        <v>287</v>
      </c>
      <c r="C236" s="314">
        <v>1680</v>
      </c>
      <c r="XDR236" s="306"/>
      <c r="XDS236" s="306"/>
      <c r="XDT236" s="306"/>
      <c r="XDU236" s="306"/>
      <c r="XDV236" s="306"/>
      <c r="XDW236" s="302"/>
      <c r="XDX236" s="302"/>
      <c r="XDY236" s="302"/>
      <c r="XDZ236" s="302"/>
      <c r="XEA236" s="302"/>
    </row>
    <row r="237" s="301" customFormat="1" spans="1:16355">
      <c r="A237" s="312">
        <v>2081902</v>
      </c>
      <c r="B237" s="312" t="s">
        <v>288</v>
      </c>
      <c r="C237" s="314">
        <v>4228</v>
      </c>
      <c r="XDR237" s="306"/>
      <c r="XDS237" s="306"/>
      <c r="XDT237" s="306"/>
      <c r="XDU237" s="306"/>
      <c r="XDV237" s="306"/>
      <c r="XDW237" s="302"/>
      <c r="XDX237" s="302"/>
      <c r="XDY237" s="302"/>
      <c r="XDZ237" s="302"/>
      <c r="XEA237" s="302"/>
    </row>
    <row r="238" s="301" customFormat="1" spans="1:16355">
      <c r="A238" s="312">
        <v>20820</v>
      </c>
      <c r="B238" s="313" t="s">
        <v>289</v>
      </c>
      <c r="C238" s="314">
        <v>800</v>
      </c>
      <c r="XDR238" s="306"/>
      <c r="XDS238" s="306"/>
      <c r="XDT238" s="306"/>
      <c r="XDU238" s="306"/>
      <c r="XDV238" s="306"/>
      <c r="XDW238" s="302"/>
      <c r="XDX238" s="302"/>
      <c r="XDY238" s="302"/>
      <c r="XDZ238" s="302"/>
      <c r="XEA238" s="302"/>
    </row>
    <row r="239" s="301" customFormat="1" spans="1:16355">
      <c r="A239" s="312">
        <v>2082001</v>
      </c>
      <c r="B239" s="312" t="s">
        <v>290</v>
      </c>
      <c r="C239" s="314">
        <v>700</v>
      </c>
      <c r="XDR239" s="306"/>
      <c r="XDS239" s="306"/>
      <c r="XDT239" s="306"/>
      <c r="XDU239" s="306"/>
      <c r="XDV239" s="306"/>
      <c r="XDW239" s="302"/>
      <c r="XDX239" s="302"/>
      <c r="XDY239" s="302"/>
      <c r="XDZ239" s="302"/>
      <c r="XEA239" s="302"/>
    </row>
    <row r="240" s="301" customFormat="1" spans="1:16355">
      <c r="A240" s="312">
        <v>2082002</v>
      </c>
      <c r="B240" s="312" t="s">
        <v>291</v>
      </c>
      <c r="C240" s="314">
        <v>100</v>
      </c>
      <c r="XDR240" s="306"/>
      <c r="XDS240" s="306"/>
      <c r="XDT240" s="306"/>
      <c r="XDU240" s="306"/>
      <c r="XDV240" s="306"/>
      <c r="XDW240" s="302"/>
      <c r="XDX240" s="302"/>
      <c r="XDY240" s="302"/>
      <c r="XDZ240" s="302"/>
      <c r="XEA240" s="302"/>
    </row>
    <row r="241" s="301" customFormat="1" spans="1:16355">
      <c r="A241" s="312">
        <v>20821</v>
      </c>
      <c r="B241" s="313" t="s">
        <v>292</v>
      </c>
      <c r="C241" s="314">
        <v>5460</v>
      </c>
      <c r="XDR241" s="306"/>
      <c r="XDS241" s="306"/>
      <c r="XDT241" s="306"/>
      <c r="XDU241" s="306"/>
      <c r="XDV241" s="306"/>
      <c r="XDW241" s="302"/>
      <c r="XDX241" s="302"/>
      <c r="XDY241" s="302"/>
      <c r="XDZ241" s="302"/>
      <c r="XEA241" s="302"/>
    </row>
    <row r="242" s="301" customFormat="1" spans="1:16355">
      <c r="A242" s="312">
        <v>2082101</v>
      </c>
      <c r="B242" s="312" t="s">
        <v>293</v>
      </c>
      <c r="C242" s="314">
        <v>360</v>
      </c>
      <c r="XDR242" s="306"/>
      <c r="XDS242" s="306"/>
      <c r="XDT242" s="306"/>
      <c r="XDU242" s="306"/>
      <c r="XDV242" s="306"/>
      <c r="XDW242" s="302"/>
      <c r="XDX242" s="302"/>
      <c r="XDY242" s="302"/>
      <c r="XDZ242" s="302"/>
      <c r="XEA242" s="302"/>
    </row>
    <row r="243" s="301" customFormat="1" spans="1:16355">
      <c r="A243" s="312">
        <v>2082102</v>
      </c>
      <c r="B243" s="312" t="s">
        <v>294</v>
      </c>
      <c r="C243" s="314">
        <v>5100</v>
      </c>
      <c r="XDR243" s="306"/>
      <c r="XDS243" s="306"/>
      <c r="XDT243" s="306"/>
      <c r="XDU243" s="306"/>
      <c r="XDV243" s="306"/>
      <c r="XDW243" s="302"/>
      <c r="XDX243" s="302"/>
      <c r="XDY243" s="302"/>
      <c r="XDZ243" s="302"/>
      <c r="XEA243" s="302"/>
    </row>
    <row r="244" s="301" customFormat="1" spans="1:16355">
      <c r="A244" s="312">
        <v>20825</v>
      </c>
      <c r="B244" s="313" t="s">
        <v>295</v>
      </c>
      <c r="C244" s="314">
        <v>78</v>
      </c>
      <c r="XDR244" s="306"/>
      <c r="XDS244" s="306"/>
      <c r="XDT244" s="306"/>
      <c r="XDU244" s="306"/>
      <c r="XDV244" s="306"/>
      <c r="XDW244" s="302"/>
      <c r="XDX244" s="302"/>
      <c r="XDY244" s="302"/>
      <c r="XDZ244" s="302"/>
      <c r="XEA244" s="302"/>
    </row>
    <row r="245" s="301" customFormat="1" spans="1:16355">
      <c r="A245" s="312">
        <v>2082502</v>
      </c>
      <c r="B245" s="312" t="s">
        <v>296</v>
      </c>
      <c r="C245" s="314">
        <v>78</v>
      </c>
      <c r="XDR245" s="306"/>
      <c r="XDS245" s="306"/>
      <c r="XDT245" s="306"/>
      <c r="XDU245" s="306"/>
      <c r="XDV245" s="306"/>
      <c r="XDW245" s="302"/>
      <c r="XDX245" s="302"/>
      <c r="XDY245" s="302"/>
      <c r="XDZ245" s="302"/>
      <c r="XEA245" s="302"/>
    </row>
    <row r="246" s="301" customFormat="1" spans="1:16355">
      <c r="A246" s="312">
        <v>20826</v>
      </c>
      <c r="B246" s="313" t="s">
        <v>297</v>
      </c>
      <c r="C246" s="314">
        <v>22678</v>
      </c>
      <c r="XDR246" s="306"/>
      <c r="XDS246" s="306"/>
      <c r="XDT246" s="306"/>
      <c r="XDU246" s="306"/>
      <c r="XDV246" s="306"/>
      <c r="XDW246" s="302"/>
      <c r="XDX246" s="302"/>
      <c r="XDY246" s="302"/>
      <c r="XDZ246" s="302"/>
      <c r="XEA246" s="302"/>
    </row>
    <row r="247" s="301" customFormat="1" spans="1:16355">
      <c r="A247" s="312">
        <v>2082601</v>
      </c>
      <c r="B247" s="312" t="s">
        <v>298</v>
      </c>
      <c r="C247" s="314">
        <v>528</v>
      </c>
      <c r="XDR247" s="306"/>
      <c r="XDS247" s="306"/>
      <c r="XDT247" s="306"/>
      <c r="XDU247" s="306"/>
      <c r="XDV247" s="306"/>
      <c r="XDW247" s="302"/>
      <c r="XDX247" s="302"/>
      <c r="XDY247" s="302"/>
      <c r="XDZ247" s="302"/>
      <c r="XEA247" s="302"/>
    </row>
    <row r="248" s="301" customFormat="1" spans="1:16355">
      <c r="A248" s="312">
        <v>2082602</v>
      </c>
      <c r="B248" s="312" t="s">
        <v>299</v>
      </c>
      <c r="C248" s="314">
        <v>22000</v>
      </c>
      <c r="XDR248" s="306"/>
      <c r="XDS248" s="306"/>
      <c r="XDT248" s="306"/>
      <c r="XDU248" s="306"/>
      <c r="XDV248" s="306"/>
      <c r="XDW248" s="302"/>
      <c r="XDX248" s="302"/>
      <c r="XDY248" s="302"/>
      <c r="XDZ248" s="302"/>
      <c r="XEA248" s="302"/>
    </row>
    <row r="249" s="301" customFormat="1" spans="1:16355">
      <c r="A249" s="312">
        <v>2082699</v>
      </c>
      <c r="B249" s="312" t="s">
        <v>300</v>
      </c>
      <c r="C249" s="314">
        <v>150</v>
      </c>
      <c r="XDR249" s="306"/>
      <c r="XDS249" s="306"/>
      <c r="XDT249" s="306"/>
      <c r="XDU249" s="306"/>
      <c r="XDV249" s="306"/>
      <c r="XDW249" s="302"/>
      <c r="XDX249" s="302"/>
      <c r="XDY249" s="302"/>
      <c r="XDZ249" s="302"/>
      <c r="XEA249" s="302"/>
    </row>
    <row r="250" s="301" customFormat="1" spans="1:16355">
      <c r="A250" s="312">
        <v>20827</v>
      </c>
      <c r="B250" s="313" t="s">
        <v>301</v>
      </c>
      <c r="C250" s="314">
        <v>212</v>
      </c>
      <c r="XDR250" s="306"/>
      <c r="XDS250" s="306"/>
      <c r="XDT250" s="306"/>
      <c r="XDU250" s="306"/>
      <c r="XDV250" s="306"/>
      <c r="XDW250" s="302"/>
      <c r="XDX250" s="302"/>
      <c r="XDY250" s="302"/>
      <c r="XDZ250" s="302"/>
      <c r="XEA250" s="302"/>
    </row>
    <row r="251" s="301" customFormat="1" spans="1:16355">
      <c r="A251" s="312">
        <v>2082702</v>
      </c>
      <c r="B251" s="312" t="s">
        <v>302</v>
      </c>
      <c r="C251" s="314">
        <v>56</v>
      </c>
      <c r="XDR251" s="306"/>
      <c r="XDS251" s="306"/>
      <c r="XDT251" s="306"/>
      <c r="XDU251" s="306"/>
      <c r="XDV251" s="306"/>
      <c r="XDW251" s="302"/>
      <c r="XDX251" s="302"/>
      <c r="XDY251" s="302"/>
      <c r="XDZ251" s="302"/>
      <c r="XEA251" s="302"/>
    </row>
    <row r="252" s="301" customFormat="1" spans="1:16355">
      <c r="A252" s="312">
        <v>2082799</v>
      </c>
      <c r="B252" s="312" t="s">
        <v>303</v>
      </c>
      <c r="C252" s="314">
        <v>156</v>
      </c>
      <c r="XDR252" s="306"/>
      <c r="XDS252" s="306"/>
      <c r="XDT252" s="306"/>
      <c r="XDU252" s="306"/>
      <c r="XDV252" s="306"/>
      <c r="XDW252" s="302"/>
      <c r="XDX252" s="302"/>
      <c r="XDY252" s="302"/>
      <c r="XDZ252" s="302"/>
      <c r="XEA252" s="302"/>
    </row>
    <row r="253" s="301" customFormat="1" spans="1:16355">
      <c r="A253" s="312">
        <v>20828</v>
      </c>
      <c r="B253" s="313" t="s">
        <v>304</v>
      </c>
      <c r="C253" s="314">
        <v>169</v>
      </c>
      <c r="XDR253" s="306"/>
      <c r="XDS253" s="306"/>
      <c r="XDT253" s="306"/>
      <c r="XDU253" s="306"/>
      <c r="XDV253" s="306"/>
      <c r="XDW253" s="302"/>
      <c r="XDX253" s="302"/>
      <c r="XDY253" s="302"/>
      <c r="XDZ253" s="302"/>
      <c r="XEA253" s="302"/>
    </row>
    <row r="254" s="301" customFormat="1" spans="1:16355">
      <c r="A254" s="312">
        <v>2082801</v>
      </c>
      <c r="B254" s="312" t="s">
        <v>98</v>
      </c>
      <c r="C254" s="314">
        <v>169</v>
      </c>
      <c r="XDR254" s="306"/>
      <c r="XDS254" s="306"/>
      <c r="XDT254" s="306"/>
      <c r="XDU254" s="306"/>
      <c r="XDV254" s="306"/>
      <c r="XDW254" s="302"/>
      <c r="XDX254" s="302"/>
      <c r="XDY254" s="302"/>
      <c r="XDZ254" s="302"/>
      <c r="XEA254" s="302"/>
    </row>
    <row r="255" s="301" customFormat="1" spans="1:16355">
      <c r="A255" s="312">
        <v>20830</v>
      </c>
      <c r="B255" s="313" t="s">
        <v>305</v>
      </c>
      <c r="C255" s="314">
        <v>145</v>
      </c>
      <c r="XDR255" s="306"/>
      <c r="XDS255" s="306"/>
      <c r="XDT255" s="306"/>
      <c r="XDU255" s="306"/>
      <c r="XDV255" s="306"/>
      <c r="XDW255" s="302"/>
      <c r="XDX255" s="302"/>
      <c r="XDY255" s="302"/>
      <c r="XDZ255" s="302"/>
      <c r="XEA255" s="302"/>
    </row>
    <row r="256" s="301" customFormat="1" spans="1:16355">
      <c r="A256" s="312">
        <v>2083001</v>
      </c>
      <c r="B256" s="312" t="s">
        <v>306</v>
      </c>
      <c r="C256" s="314">
        <v>145</v>
      </c>
      <c r="XDR256" s="306"/>
      <c r="XDS256" s="306"/>
      <c r="XDT256" s="306"/>
      <c r="XDU256" s="306"/>
      <c r="XDV256" s="306"/>
      <c r="XDW256" s="302"/>
      <c r="XDX256" s="302"/>
      <c r="XDY256" s="302"/>
      <c r="XDZ256" s="302"/>
      <c r="XEA256" s="302"/>
    </row>
    <row r="257" s="301" customFormat="1" spans="1:16355">
      <c r="A257" s="312">
        <v>20899</v>
      </c>
      <c r="B257" s="313" t="s">
        <v>307</v>
      </c>
      <c r="C257" s="314">
        <v>710</v>
      </c>
      <c r="XDR257" s="306"/>
      <c r="XDS257" s="306"/>
      <c r="XDT257" s="306"/>
      <c r="XDU257" s="306"/>
      <c r="XDV257" s="306"/>
      <c r="XDW257" s="302"/>
      <c r="XDX257" s="302"/>
      <c r="XDY257" s="302"/>
      <c r="XDZ257" s="302"/>
      <c r="XEA257" s="302"/>
    </row>
    <row r="258" s="301" customFormat="1" spans="1:16355">
      <c r="A258" s="312">
        <v>2089999</v>
      </c>
      <c r="B258" s="312" t="s">
        <v>308</v>
      </c>
      <c r="C258" s="314">
        <v>710</v>
      </c>
      <c r="XDR258" s="306"/>
      <c r="XDS258" s="306"/>
      <c r="XDT258" s="306"/>
      <c r="XDU258" s="306"/>
      <c r="XDV258" s="306"/>
      <c r="XDW258" s="302"/>
      <c r="XDX258" s="302"/>
      <c r="XDY258" s="302"/>
      <c r="XDZ258" s="302"/>
      <c r="XEA258" s="302"/>
    </row>
    <row r="259" s="301" customFormat="1" spans="1:16355">
      <c r="A259" s="312">
        <v>210</v>
      </c>
      <c r="B259" s="313" t="s">
        <v>309</v>
      </c>
      <c r="C259" s="314">
        <v>84831</v>
      </c>
      <c r="XDR259" s="306"/>
      <c r="XDS259" s="306"/>
      <c r="XDT259" s="306"/>
      <c r="XDU259" s="306"/>
      <c r="XDV259" s="306"/>
      <c r="XDW259" s="302"/>
      <c r="XDX259" s="302"/>
      <c r="XDY259" s="302"/>
      <c r="XDZ259" s="302"/>
      <c r="XEA259" s="302"/>
    </row>
    <row r="260" s="301" customFormat="1" spans="1:16355">
      <c r="A260" s="312">
        <v>21001</v>
      </c>
      <c r="B260" s="313" t="s">
        <v>310</v>
      </c>
      <c r="C260" s="314">
        <v>4622</v>
      </c>
      <c r="XDR260" s="306"/>
      <c r="XDS260" s="306"/>
      <c r="XDT260" s="306"/>
      <c r="XDU260" s="306"/>
      <c r="XDV260" s="306"/>
      <c r="XDW260" s="302"/>
      <c r="XDX260" s="302"/>
      <c r="XDY260" s="302"/>
      <c r="XDZ260" s="302"/>
      <c r="XEA260" s="302"/>
    </row>
    <row r="261" s="301" customFormat="1" spans="1:16355">
      <c r="A261" s="312">
        <v>2100101</v>
      </c>
      <c r="B261" s="312" t="s">
        <v>98</v>
      </c>
      <c r="C261" s="314">
        <v>2739</v>
      </c>
      <c r="XDR261" s="306"/>
      <c r="XDS261" s="306"/>
      <c r="XDT261" s="306"/>
      <c r="XDU261" s="306"/>
      <c r="XDV261" s="306"/>
      <c r="XDW261" s="302"/>
      <c r="XDX261" s="302"/>
      <c r="XDY261" s="302"/>
      <c r="XDZ261" s="302"/>
      <c r="XEA261" s="302"/>
    </row>
    <row r="262" s="301" customFormat="1" spans="1:16355">
      <c r="A262" s="312">
        <v>2100199</v>
      </c>
      <c r="B262" s="312" t="s">
        <v>311</v>
      </c>
      <c r="C262" s="314">
        <v>1883</v>
      </c>
      <c r="XDR262" s="306"/>
      <c r="XDS262" s="306"/>
      <c r="XDT262" s="306"/>
      <c r="XDU262" s="306"/>
      <c r="XDV262" s="306"/>
      <c r="XDW262" s="302"/>
      <c r="XDX262" s="302"/>
      <c r="XDY262" s="302"/>
      <c r="XDZ262" s="302"/>
      <c r="XEA262" s="302"/>
    </row>
    <row r="263" s="301" customFormat="1" spans="1:16355">
      <c r="A263" s="312">
        <v>21002</v>
      </c>
      <c r="B263" s="313" t="s">
        <v>312</v>
      </c>
      <c r="C263" s="314">
        <v>2306</v>
      </c>
      <c r="XDR263" s="306"/>
      <c r="XDS263" s="306"/>
      <c r="XDT263" s="306"/>
      <c r="XDU263" s="306"/>
      <c r="XDV263" s="306"/>
      <c r="XDW263" s="302"/>
      <c r="XDX263" s="302"/>
      <c r="XDY263" s="302"/>
      <c r="XDZ263" s="302"/>
      <c r="XEA263" s="302"/>
    </row>
    <row r="264" s="301" customFormat="1" spans="1:16355">
      <c r="A264" s="312">
        <v>2100202</v>
      </c>
      <c r="B264" s="312" t="s">
        <v>313</v>
      </c>
      <c r="C264" s="314">
        <v>120</v>
      </c>
      <c r="XDR264" s="306"/>
      <c r="XDS264" s="306"/>
      <c r="XDT264" s="306"/>
      <c r="XDU264" s="306"/>
      <c r="XDV264" s="306"/>
      <c r="XDW264" s="302"/>
      <c r="XDX264" s="302"/>
      <c r="XDY264" s="302"/>
      <c r="XDZ264" s="302"/>
      <c r="XEA264" s="302"/>
    </row>
    <row r="265" s="301" customFormat="1" spans="1:16355">
      <c r="A265" s="312">
        <v>2100299</v>
      </c>
      <c r="B265" s="312" t="s">
        <v>314</v>
      </c>
      <c r="C265" s="314">
        <v>2186</v>
      </c>
      <c r="XDR265" s="306"/>
      <c r="XDS265" s="306"/>
      <c r="XDT265" s="306"/>
      <c r="XDU265" s="306"/>
      <c r="XDV265" s="306"/>
      <c r="XDW265" s="302"/>
      <c r="XDX265" s="302"/>
      <c r="XDY265" s="302"/>
      <c r="XDZ265" s="302"/>
      <c r="XEA265" s="302"/>
    </row>
    <row r="266" s="301" customFormat="1" spans="1:16355">
      <c r="A266" s="312">
        <v>21003</v>
      </c>
      <c r="B266" s="313" t="s">
        <v>315</v>
      </c>
      <c r="C266" s="314">
        <v>4805</v>
      </c>
      <c r="XDR266" s="306"/>
      <c r="XDS266" s="306"/>
      <c r="XDT266" s="306"/>
      <c r="XDU266" s="306"/>
      <c r="XDV266" s="306"/>
      <c r="XDW266" s="302"/>
      <c r="XDX266" s="302"/>
      <c r="XDY266" s="302"/>
      <c r="XDZ266" s="302"/>
      <c r="XEA266" s="302"/>
    </row>
    <row r="267" s="301" customFormat="1" spans="1:16355">
      <c r="A267" s="312">
        <v>2100399</v>
      </c>
      <c r="B267" s="312" t="s">
        <v>316</v>
      </c>
      <c r="C267" s="314">
        <v>4805</v>
      </c>
      <c r="XDR267" s="306"/>
      <c r="XDS267" s="306"/>
      <c r="XDT267" s="306"/>
      <c r="XDU267" s="306"/>
      <c r="XDV267" s="306"/>
      <c r="XDW267" s="302"/>
      <c r="XDX267" s="302"/>
      <c r="XDY267" s="302"/>
      <c r="XDZ267" s="302"/>
      <c r="XEA267" s="302"/>
    </row>
    <row r="268" s="301" customFormat="1" spans="1:16355">
      <c r="A268" s="312">
        <v>21004</v>
      </c>
      <c r="B268" s="313" t="s">
        <v>317</v>
      </c>
      <c r="C268" s="314">
        <v>16691</v>
      </c>
      <c r="XDR268" s="306"/>
      <c r="XDS268" s="306"/>
      <c r="XDT268" s="306"/>
      <c r="XDU268" s="306"/>
      <c r="XDV268" s="306"/>
      <c r="XDW268" s="302"/>
      <c r="XDX268" s="302"/>
      <c r="XDY268" s="302"/>
      <c r="XDZ268" s="302"/>
      <c r="XEA268" s="302"/>
    </row>
    <row r="269" s="301" customFormat="1" spans="1:16355">
      <c r="A269" s="312">
        <v>2100401</v>
      </c>
      <c r="B269" s="312" t="s">
        <v>318</v>
      </c>
      <c r="C269" s="314">
        <v>2980</v>
      </c>
      <c r="XDR269" s="306"/>
      <c r="XDS269" s="306"/>
      <c r="XDT269" s="306"/>
      <c r="XDU269" s="306"/>
      <c r="XDV269" s="306"/>
      <c r="XDW269" s="302"/>
      <c r="XDX269" s="302"/>
      <c r="XDY269" s="302"/>
      <c r="XDZ269" s="302"/>
      <c r="XEA269" s="302"/>
    </row>
    <row r="270" s="301" customFormat="1" spans="1:16355">
      <c r="A270" s="312">
        <v>2100402</v>
      </c>
      <c r="B270" s="312" t="s">
        <v>319</v>
      </c>
      <c r="C270" s="314">
        <v>448</v>
      </c>
      <c r="XDR270" s="306"/>
      <c r="XDS270" s="306"/>
      <c r="XDT270" s="306"/>
      <c r="XDU270" s="306"/>
      <c r="XDV270" s="306"/>
      <c r="XDW270" s="302"/>
      <c r="XDX270" s="302"/>
      <c r="XDY270" s="302"/>
      <c r="XDZ270" s="302"/>
      <c r="XEA270" s="302"/>
    </row>
    <row r="271" s="301" customFormat="1" spans="1:16355">
      <c r="A271" s="312">
        <v>2100403</v>
      </c>
      <c r="B271" s="312" t="s">
        <v>320</v>
      </c>
      <c r="C271" s="314">
        <v>2008</v>
      </c>
      <c r="XDR271" s="306"/>
      <c r="XDS271" s="306"/>
      <c r="XDT271" s="306"/>
      <c r="XDU271" s="306"/>
      <c r="XDV271" s="306"/>
      <c r="XDW271" s="302"/>
      <c r="XDX271" s="302"/>
      <c r="XDY271" s="302"/>
      <c r="XDZ271" s="302"/>
      <c r="XEA271" s="302"/>
    </row>
    <row r="272" s="301" customFormat="1" spans="1:16355">
      <c r="A272" s="312">
        <v>2100408</v>
      </c>
      <c r="B272" s="312" t="s">
        <v>321</v>
      </c>
      <c r="C272" s="314">
        <v>5146</v>
      </c>
      <c r="XDR272" s="306"/>
      <c r="XDS272" s="306"/>
      <c r="XDT272" s="306"/>
      <c r="XDU272" s="306"/>
      <c r="XDV272" s="306"/>
      <c r="XDW272" s="302"/>
      <c r="XDX272" s="302"/>
      <c r="XDY272" s="302"/>
      <c r="XDZ272" s="302"/>
      <c r="XEA272" s="302"/>
    </row>
    <row r="273" s="301" customFormat="1" spans="1:16355">
      <c r="A273" s="312">
        <v>2100409</v>
      </c>
      <c r="B273" s="312" t="s">
        <v>322</v>
      </c>
      <c r="C273" s="314">
        <v>1389</v>
      </c>
      <c r="XDR273" s="306"/>
      <c r="XDS273" s="306"/>
      <c r="XDT273" s="306"/>
      <c r="XDU273" s="306"/>
      <c r="XDV273" s="306"/>
      <c r="XDW273" s="302"/>
      <c r="XDX273" s="302"/>
      <c r="XDY273" s="302"/>
      <c r="XDZ273" s="302"/>
      <c r="XEA273" s="302"/>
    </row>
    <row r="274" s="301" customFormat="1" spans="1:16355">
      <c r="A274" s="312">
        <v>2100410</v>
      </c>
      <c r="B274" s="312" t="s">
        <v>323</v>
      </c>
      <c r="C274" s="314">
        <v>1500</v>
      </c>
      <c r="XDR274" s="306"/>
      <c r="XDS274" s="306"/>
      <c r="XDT274" s="306"/>
      <c r="XDU274" s="306"/>
      <c r="XDV274" s="306"/>
      <c r="XDW274" s="302"/>
      <c r="XDX274" s="302"/>
      <c r="XDY274" s="302"/>
      <c r="XDZ274" s="302"/>
      <c r="XEA274" s="302"/>
    </row>
    <row r="275" s="301" customFormat="1" spans="1:16355">
      <c r="A275" s="312">
        <v>2100499</v>
      </c>
      <c r="B275" s="312" t="s">
        <v>324</v>
      </c>
      <c r="C275" s="314">
        <v>3220</v>
      </c>
      <c r="XDR275" s="306"/>
      <c r="XDS275" s="306"/>
      <c r="XDT275" s="306"/>
      <c r="XDU275" s="306"/>
      <c r="XDV275" s="306"/>
      <c r="XDW275" s="302"/>
      <c r="XDX275" s="302"/>
      <c r="XDY275" s="302"/>
      <c r="XDZ275" s="302"/>
      <c r="XEA275" s="302"/>
    </row>
    <row r="276" s="301" customFormat="1" spans="1:16355">
      <c r="A276" s="312">
        <v>21006</v>
      </c>
      <c r="B276" s="313" t="s">
        <v>325</v>
      </c>
      <c r="C276" s="314">
        <v>70</v>
      </c>
      <c r="XDR276" s="306"/>
      <c r="XDS276" s="306"/>
      <c r="XDT276" s="306"/>
      <c r="XDU276" s="306"/>
      <c r="XDV276" s="306"/>
      <c r="XDW276" s="302"/>
      <c r="XDX276" s="302"/>
      <c r="XDY276" s="302"/>
      <c r="XDZ276" s="302"/>
      <c r="XEA276" s="302"/>
    </row>
    <row r="277" s="301" customFormat="1" spans="1:16355">
      <c r="A277" s="312">
        <v>2100601</v>
      </c>
      <c r="B277" s="312" t="s">
        <v>326</v>
      </c>
      <c r="C277" s="314">
        <v>70</v>
      </c>
      <c r="XDR277" s="306"/>
      <c r="XDS277" s="306"/>
      <c r="XDT277" s="306"/>
      <c r="XDU277" s="306"/>
      <c r="XDV277" s="306"/>
      <c r="XDW277" s="302"/>
      <c r="XDX277" s="302"/>
      <c r="XDY277" s="302"/>
      <c r="XDZ277" s="302"/>
      <c r="XEA277" s="302"/>
    </row>
    <row r="278" s="301" customFormat="1" spans="1:16355">
      <c r="A278" s="312">
        <v>21007</v>
      </c>
      <c r="B278" s="313" t="s">
        <v>327</v>
      </c>
      <c r="C278" s="314">
        <v>2278</v>
      </c>
      <c r="XDR278" s="306"/>
      <c r="XDS278" s="306"/>
      <c r="XDT278" s="306"/>
      <c r="XDU278" s="306"/>
      <c r="XDV278" s="306"/>
      <c r="XDW278" s="302"/>
      <c r="XDX278" s="302"/>
      <c r="XDY278" s="302"/>
      <c r="XDZ278" s="302"/>
      <c r="XEA278" s="302"/>
    </row>
    <row r="279" s="301" customFormat="1" spans="1:16355">
      <c r="A279" s="312">
        <v>2100716</v>
      </c>
      <c r="B279" s="312" t="s">
        <v>328</v>
      </c>
      <c r="C279" s="314">
        <v>1058</v>
      </c>
      <c r="XDR279" s="306"/>
      <c r="XDS279" s="306"/>
      <c r="XDT279" s="306"/>
      <c r="XDU279" s="306"/>
      <c r="XDV279" s="306"/>
      <c r="XDW279" s="302"/>
      <c r="XDX279" s="302"/>
      <c r="XDY279" s="302"/>
      <c r="XDZ279" s="302"/>
      <c r="XEA279" s="302"/>
    </row>
    <row r="280" s="301" customFormat="1" spans="1:16355">
      <c r="A280" s="312">
        <v>2100717</v>
      </c>
      <c r="B280" s="312" t="s">
        <v>329</v>
      </c>
      <c r="C280" s="314">
        <v>900</v>
      </c>
      <c r="XDR280" s="306"/>
      <c r="XDS280" s="306"/>
      <c r="XDT280" s="306"/>
      <c r="XDU280" s="306"/>
      <c r="XDV280" s="306"/>
      <c r="XDW280" s="302"/>
      <c r="XDX280" s="302"/>
      <c r="XDY280" s="302"/>
      <c r="XDZ280" s="302"/>
      <c r="XEA280" s="302"/>
    </row>
    <row r="281" s="301" customFormat="1" spans="1:16355">
      <c r="A281" s="312">
        <v>2100799</v>
      </c>
      <c r="B281" s="312" t="s">
        <v>330</v>
      </c>
      <c r="C281" s="314">
        <v>320</v>
      </c>
      <c r="XDR281" s="306"/>
      <c r="XDS281" s="306"/>
      <c r="XDT281" s="306"/>
      <c r="XDU281" s="306"/>
      <c r="XDV281" s="306"/>
      <c r="XDW281" s="302"/>
      <c r="XDX281" s="302"/>
      <c r="XDY281" s="302"/>
      <c r="XDZ281" s="302"/>
      <c r="XEA281" s="302"/>
    </row>
    <row r="282" s="301" customFormat="1" spans="1:16355">
      <c r="A282" s="312">
        <v>21011</v>
      </c>
      <c r="B282" s="313" t="s">
        <v>331</v>
      </c>
      <c r="C282" s="314">
        <v>6762</v>
      </c>
      <c r="XDR282" s="306"/>
      <c r="XDS282" s="306"/>
      <c r="XDT282" s="306"/>
      <c r="XDU282" s="306"/>
      <c r="XDV282" s="306"/>
      <c r="XDW282" s="302"/>
      <c r="XDX282" s="302"/>
      <c r="XDY282" s="302"/>
      <c r="XDZ282" s="302"/>
      <c r="XEA282" s="302"/>
    </row>
    <row r="283" s="301" customFormat="1" spans="1:16355">
      <c r="A283" s="312">
        <v>2101101</v>
      </c>
      <c r="B283" s="312" t="s">
        <v>332</v>
      </c>
      <c r="C283" s="314">
        <v>2400</v>
      </c>
      <c r="XDR283" s="306"/>
      <c r="XDS283" s="306"/>
      <c r="XDT283" s="306"/>
      <c r="XDU283" s="306"/>
      <c r="XDV283" s="306"/>
      <c r="XDW283" s="302"/>
      <c r="XDX283" s="302"/>
      <c r="XDY283" s="302"/>
      <c r="XDZ283" s="302"/>
      <c r="XEA283" s="302"/>
    </row>
    <row r="284" s="301" customFormat="1" spans="1:16355">
      <c r="A284" s="312">
        <v>2101102</v>
      </c>
      <c r="B284" s="312" t="s">
        <v>333</v>
      </c>
      <c r="C284" s="314">
        <v>4180</v>
      </c>
      <c r="XDR284" s="306"/>
      <c r="XDS284" s="306"/>
      <c r="XDT284" s="306"/>
      <c r="XDU284" s="306"/>
      <c r="XDV284" s="306"/>
      <c r="XDW284" s="302"/>
      <c r="XDX284" s="302"/>
      <c r="XDY284" s="302"/>
      <c r="XDZ284" s="302"/>
      <c r="XEA284" s="302"/>
    </row>
    <row r="285" s="301" customFormat="1" spans="1:16355">
      <c r="A285" s="312">
        <v>2101199</v>
      </c>
      <c r="B285" s="312" t="s">
        <v>334</v>
      </c>
      <c r="C285" s="314">
        <v>182</v>
      </c>
      <c r="XDR285" s="306"/>
      <c r="XDS285" s="306"/>
      <c r="XDT285" s="306"/>
      <c r="XDU285" s="306"/>
      <c r="XDV285" s="306"/>
      <c r="XDW285" s="302"/>
      <c r="XDX285" s="302"/>
      <c r="XDY285" s="302"/>
      <c r="XDZ285" s="302"/>
      <c r="XEA285" s="302"/>
    </row>
    <row r="286" s="301" customFormat="1" spans="1:16355">
      <c r="A286" s="312">
        <v>21012</v>
      </c>
      <c r="B286" s="313" t="s">
        <v>335</v>
      </c>
      <c r="C286" s="314">
        <v>38418</v>
      </c>
      <c r="XDR286" s="306"/>
      <c r="XDS286" s="306"/>
      <c r="XDT286" s="306"/>
      <c r="XDU286" s="306"/>
      <c r="XDV286" s="306"/>
      <c r="XDW286" s="302"/>
      <c r="XDX286" s="302"/>
      <c r="XDY286" s="302"/>
      <c r="XDZ286" s="302"/>
      <c r="XEA286" s="302"/>
    </row>
    <row r="287" s="301" customFormat="1" spans="1:16355">
      <c r="A287" s="312">
        <v>2101202</v>
      </c>
      <c r="B287" s="312" t="s">
        <v>336</v>
      </c>
      <c r="C287" s="314">
        <v>38118</v>
      </c>
      <c r="XDR287" s="306"/>
      <c r="XDS287" s="306"/>
      <c r="XDT287" s="306"/>
      <c r="XDU287" s="306"/>
      <c r="XDV287" s="306"/>
      <c r="XDW287" s="302"/>
      <c r="XDX287" s="302"/>
      <c r="XDY287" s="302"/>
      <c r="XDZ287" s="302"/>
      <c r="XEA287" s="302"/>
    </row>
    <row r="288" s="301" customFormat="1" spans="1:16355">
      <c r="A288" s="312">
        <v>2101299</v>
      </c>
      <c r="B288" s="312" t="s">
        <v>337</v>
      </c>
      <c r="C288" s="314">
        <v>300</v>
      </c>
      <c r="XDR288" s="306"/>
      <c r="XDS288" s="306"/>
      <c r="XDT288" s="306"/>
      <c r="XDU288" s="306"/>
      <c r="XDV288" s="306"/>
      <c r="XDW288" s="302"/>
      <c r="XDX288" s="302"/>
      <c r="XDY288" s="302"/>
      <c r="XDZ288" s="302"/>
      <c r="XEA288" s="302"/>
    </row>
    <row r="289" s="301" customFormat="1" spans="1:16355">
      <c r="A289" s="312">
        <v>21013</v>
      </c>
      <c r="B289" s="313" t="s">
        <v>338</v>
      </c>
      <c r="C289" s="314">
        <v>4144</v>
      </c>
      <c r="XDR289" s="306"/>
      <c r="XDS289" s="306"/>
      <c r="XDT289" s="306"/>
      <c r="XDU289" s="306"/>
      <c r="XDV289" s="306"/>
      <c r="XDW289" s="302"/>
      <c r="XDX289" s="302"/>
      <c r="XDY289" s="302"/>
      <c r="XDZ289" s="302"/>
      <c r="XEA289" s="302"/>
    </row>
    <row r="290" s="301" customFormat="1" spans="1:16355">
      <c r="A290" s="312">
        <v>2101301</v>
      </c>
      <c r="B290" s="312" t="s">
        <v>339</v>
      </c>
      <c r="C290" s="314">
        <v>2556</v>
      </c>
      <c r="XDR290" s="306"/>
      <c r="XDS290" s="306"/>
      <c r="XDT290" s="306"/>
      <c r="XDU290" s="306"/>
      <c r="XDV290" s="306"/>
      <c r="XDW290" s="302"/>
      <c r="XDX290" s="302"/>
      <c r="XDY290" s="302"/>
      <c r="XDZ290" s="302"/>
      <c r="XEA290" s="302"/>
    </row>
    <row r="291" s="301" customFormat="1" spans="1:16355">
      <c r="A291" s="312">
        <v>2101399</v>
      </c>
      <c r="B291" s="312" t="s">
        <v>340</v>
      </c>
      <c r="C291" s="314">
        <v>1588</v>
      </c>
      <c r="XDR291" s="306"/>
      <c r="XDS291" s="306"/>
      <c r="XDT291" s="306"/>
      <c r="XDU291" s="306"/>
      <c r="XDV291" s="306"/>
      <c r="XDW291" s="302"/>
      <c r="XDX291" s="302"/>
      <c r="XDY291" s="302"/>
      <c r="XDZ291" s="302"/>
      <c r="XEA291" s="302"/>
    </row>
    <row r="292" s="301" customFormat="1" spans="1:16355">
      <c r="A292" s="312">
        <v>21014</v>
      </c>
      <c r="B292" s="313" t="s">
        <v>341</v>
      </c>
      <c r="C292" s="314">
        <v>325</v>
      </c>
      <c r="XDR292" s="306"/>
      <c r="XDS292" s="306"/>
      <c r="XDT292" s="306"/>
      <c r="XDU292" s="306"/>
      <c r="XDV292" s="306"/>
      <c r="XDW292" s="302"/>
      <c r="XDX292" s="302"/>
      <c r="XDY292" s="302"/>
      <c r="XDZ292" s="302"/>
      <c r="XEA292" s="302"/>
    </row>
    <row r="293" s="301" customFormat="1" spans="1:16355">
      <c r="A293" s="312">
        <v>2101401</v>
      </c>
      <c r="B293" s="312" t="s">
        <v>342</v>
      </c>
      <c r="C293" s="314">
        <v>325</v>
      </c>
      <c r="XDR293" s="306"/>
      <c r="XDS293" s="306"/>
      <c r="XDT293" s="306"/>
      <c r="XDU293" s="306"/>
      <c r="XDV293" s="306"/>
      <c r="XDW293" s="302"/>
      <c r="XDX293" s="302"/>
      <c r="XDY293" s="302"/>
      <c r="XDZ293" s="302"/>
      <c r="XEA293" s="302"/>
    </row>
    <row r="294" s="301" customFormat="1" spans="1:16355">
      <c r="A294" s="312">
        <v>21015</v>
      </c>
      <c r="B294" s="313" t="s">
        <v>343</v>
      </c>
      <c r="C294" s="314">
        <v>1590</v>
      </c>
      <c r="XDR294" s="306"/>
      <c r="XDS294" s="306"/>
      <c r="XDT294" s="306"/>
      <c r="XDU294" s="306"/>
      <c r="XDV294" s="306"/>
      <c r="XDW294" s="302"/>
      <c r="XDX294" s="302"/>
      <c r="XDY294" s="302"/>
      <c r="XDZ294" s="302"/>
      <c r="XEA294" s="302"/>
    </row>
    <row r="295" s="301" customFormat="1" spans="1:16355">
      <c r="A295" s="312">
        <v>2101501</v>
      </c>
      <c r="B295" s="312" t="s">
        <v>98</v>
      </c>
      <c r="C295" s="314">
        <v>690</v>
      </c>
      <c r="XDR295" s="306"/>
      <c r="XDS295" s="306"/>
      <c r="XDT295" s="306"/>
      <c r="XDU295" s="306"/>
      <c r="XDV295" s="306"/>
      <c r="XDW295" s="302"/>
      <c r="XDX295" s="302"/>
      <c r="XDY295" s="302"/>
      <c r="XDZ295" s="302"/>
      <c r="XEA295" s="302"/>
    </row>
    <row r="296" s="301" customFormat="1" spans="1:16355">
      <c r="A296" s="312">
        <v>2101505</v>
      </c>
      <c r="B296" s="312" t="s">
        <v>344</v>
      </c>
      <c r="C296" s="314">
        <v>20</v>
      </c>
      <c r="XDR296" s="306"/>
      <c r="XDS296" s="306"/>
      <c r="XDT296" s="306"/>
      <c r="XDU296" s="306"/>
      <c r="XDV296" s="306"/>
      <c r="XDW296" s="302"/>
      <c r="XDX296" s="302"/>
      <c r="XDY296" s="302"/>
      <c r="XDZ296" s="302"/>
      <c r="XEA296" s="302"/>
    </row>
    <row r="297" s="301" customFormat="1" spans="1:16355">
      <c r="A297" s="312">
        <v>2101506</v>
      </c>
      <c r="B297" s="312" t="s">
        <v>345</v>
      </c>
      <c r="C297" s="314">
        <v>20</v>
      </c>
      <c r="XDR297" s="306"/>
      <c r="XDS297" s="306"/>
      <c r="XDT297" s="306"/>
      <c r="XDU297" s="306"/>
      <c r="XDV297" s="306"/>
      <c r="XDW297" s="302"/>
      <c r="XDX297" s="302"/>
      <c r="XDY297" s="302"/>
      <c r="XDZ297" s="302"/>
      <c r="XEA297" s="302"/>
    </row>
    <row r="298" s="301" customFormat="1" spans="1:16355">
      <c r="A298" s="312">
        <v>2101599</v>
      </c>
      <c r="B298" s="312" t="s">
        <v>346</v>
      </c>
      <c r="C298" s="314">
        <v>860</v>
      </c>
      <c r="XDR298" s="306"/>
      <c r="XDS298" s="306"/>
      <c r="XDT298" s="306"/>
      <c r="XDU298" s="306"/>
      <c r="XDV298" s="306"/>
      <c r="XDW298" s="302"/>
      <c r="XDX298" s="302"/>
      <c r="XDY298" s="302"/>
      <c r="XDZ298" s="302"/>
      <c r="XEA298" s="302"/>
    </row>
    <row r="299" s="301" customFormat="1" spans="1:16355">
      <c r="A299" s="312">
        <v>21099</v>
      </c>
      <c r="B299" s="313" t="s">
        <v>347</v>
      </c>
      <c r="C299" s="314">
        <v>2820</v>
      </c>
      <c r="XDR299" s="306"/>
      <c r="XDS299" s="306"/>
      <c r="XDT299" s="306"/>
      <c r="XDU299" s="306"/>
      <c r="XDV299" s="306"/>
      <c r="XDW299" s="302"/>
      <c r="XDX299" s="302"/>
      <c r="XDY299" s="302"/>
      <c r="XDZ299" s="302"/>
      <c r="XEA299" s="302"/>
    </row>
    <row r="300" s="301" customFormat="1" spans="1:16355">
      <c r="A300" s="312">
        <v>2109999</v>
      </c>
      <c r="B300" s="312" t="s">
        <v>348</v>
      </c>
      <c r="C300" s="314">
        <v>2820</v>
      </c>
      <c r="XDR300" s="306"/>
      <c r="XDS300" s="306"/>
      <c r="XDT300" s="306"/>
      <c r="XDU300" s="306"/>
      <c r="XDV300" s="306"/>
      <c r="XDW300" s="302"/>
      <c r="XDX300" s="302"/>
      <c r="XDY300" s="302"/>
      <c r="XDZ300" s="302"/>
      <c r="XEA300" s="302"/>
    </row>
    <row r="301" s="301" customFormat="1" spans="1:16355">
      <c r="A301" s="312">
        <v>211</v>
      </c>
      <c r="B301" s="313" t="s">
        <v>349</v>
      </c>
      <c r="C301" s="314">
        <v>6660</v>
      </c>
      <c r="XDR301" s="306"/>
      <c r="XDS301" s="306"/>
      <c r="XDT301" s="306"/>
      <c r="XDU301" s="306"/>
      <c r="XDV301" s="306"/>
      <c r="XDW301" s="302"/>
      <c r="XDX301" s="302"/>
      <c r="XDY301" s="302"/>
      <c r="XDZ301" s="302"/>
      <c r="XEA301" s="302"/>
    </row>
    <row r="302" s="301" customFormat="1" spans="1:16355">
      <c r="A302" s="312">
        <v>21101</v>
      </c>
      <c r="B302" s="313" t="s">
        <v>350</v>
      </c>
      <c r="C302" s="314">
        <v>298</v>
      </c>
      <c r="XDR302" s="306"/>
      <c r="XDS302" s="306"/>
      <c r="XDT302" s="306"/>
      <c r="XDU302" s="306"/>
      <c r="XDV302" s="306"/>
      <c r="XDW302" s="302"/>
      <c r="XDX302" s="302"/>
      <c r="XDY302" s="302"/>
      <c r="XDZ302" s="302"/>
      <c r="XEA302" s="302"/>
    </row>
    <row r="303" s="301" customFormat="1" spans="1:16355">
      <c r="A303" s="312">
        <v>2110101</v>
      </c>
      <c r="B303" s="312" t="s">
        <v>98</v>
      </c>
      <c r="C303" s="314">
        <v>94</v>
      </c>
      <c r="XDR303" s="306"/>
      <c r="XDS303" s="306"/>
      <c r="XDT303" s="306"/>
      <c r="XDU303" s="306"/>
      <c r="XDV303" s="306"/>
      <c r="XDW303" s="302"/>
      <c r="XDX303" s="302"/>
      <c r="XDY303" s="302"/>
      <c r="XDZ303" s="302"/>
      <c r="XEA303" s="302"/>
    </row>
    <row r="304" s="301" customFormat="1" spans="1:16355">
      <c r="A304" s="312">
        <v>2110199</v>
      </c>
      <c r="B304" s="312" t="s">
        <v>351</v>
      </c>
      <c r="C304" s="314">
        <v>204</v>
      </c>
      <c r="XDR304" s="306"/>
      <c r="XDS304" s="306"/>
      <c r="XDT304" s="306"/>
      <c r="XDU304" s="306"/>
      <c r="XDV304" s="306"/>
      <c r="XDW304" s="302"/>
      <c r="XDX304" s="302"/>
      <c r="XDY304" s="302"/>
      <c r="XDZ304" s="302"/>
      <c r="XEA304" s="302"/>
    </row>
    <row r="305" s="301" customFormat="1" spans="1:16355">
      <c r="A305" s="312">
        <v>21103</v>
      </c>
      <c r="B305" s="313" t="s">
        <v>352</v>
      </c>
      <c r="C305" s="314">
        <v>3238</v>
      </c>
      <c r="XDR305" s="306"/>
      <c r="XDS305" s="306"/>
      <c r="XDT305" s="306"/>
      <c r="XDU305" s="306"/>
      <c r="XDV305" s="306"/>
      <c r="XDW305" s="302"/>
      <c r="XDX305" s="302"/>
      <c r="XDY305" s="302"/>
      <c r="XDZ305" s="302"/>
      <c r="XEA305" s="302"/>
    </row>
    <row r="306" s="301" customFormat="1" spans="1:16355">
      <c r="A306" s="312">
        <v>2110302</v>
      </c>
      <c r="B306" s="312" t="s">
        <v>353</v>
      </c>
      <c r="C306" s="314">
        <v>2568</v>
      </c>
      <c r="XDR306" s="306"/>
      <c r="XDS306" s="306"/>
      <c r="XDT306" s="306"/>
      <c r="XDU306" s="306"/>
      <c r="XDV306" s="306"/>
      <c r="XDW306" s="302"/>
      <c r="XDX306" s="302"/>
      <c r="XDY306" s="302"/>
      <c r="XDZ306" s="302"/>
      <c r="XEA306" s="302"/>
    </row>
    <row r="307" s="301" customFormat="1" spans="1:16355">
      <c r="A307" s="312">
        <v>2110304</v>
      </c>
      <c r="B307" s="312" t="s">
        <v>354</v>
      </c>
      <c r="C307" s="314">
        <v>560</v>
      </c>
      <c r="XDR307" s="306"/>
      <c r="XDS307" s="306"/>
      <c r="XDT307" s="306"/>
      <c r="XDU307" s="306"/>
      <c r="XDV307" s="306"/>
      <c r="XDW307" s="302"/>
      <c r="XDX307" s="302"/>
      <c r="XDY307" s="302"/>
      <c r="XDZ307" s="302"/>
      <c r="XEA307" s="302"/>
    </row>
    <row r="308" s="301" customFormat="1" spans="1:16355">
      <c r="A308" s="312">
        <v>2110399</v>
      </c>
      <c r="B308" s="312" t="s">
        <v>355</v>
      </c>
      <c r="C308" s="314">
        <v>110</v>
      </c>
      <c r="XDR308" s="306"/>
      <c r="XDS308" s="306"/>
      <c r="XDT308" s="306"/>
      <c r="XDU308" s="306"/>
      <c r="XDV308" s="306"/>
      <c r="XDW308" s="302"/>
      <c r="XDX308" s="302"/>
      <c r="XDY308" s="302"/>
      <c r="XDZ308" s="302"/>
      <c r="XEA308" s="302"/>
    </row>
    <row r="309" s="301" customFormat="1" spans="1:16355">
      <c r="A309" s="312">
        <v>21104</v>
      </c>
      <c r="B309" s="313" t="s">
        <v>356</v>
      </c>
      <c r="C309" s="314">
        <v>2160</v>
      </c>
      <c r="XDR309" s="306"/>
      <c r="XDS309" s="306"/>
      <c r="XDT309" s="306"/>
      <c r="XDU309" s="306"/>
      <c r="XDV309" s="306"/>
      <c r="XDW309" s="302"/>
      <c r="XDX309" s="302"/>
      <c r="XDY309" s="302"/>
      <c r="XDZ309" s="302"/>
      <c r="XEA309" s="302"/>
    </row>
    <row r="310" s="301" customFormat="1" spans="1:16355">
      <c r="A310" s="312">
        <v>2110401</v>
      </c>
      <c r="B310" s="312" t="s">
        <v>357</v>
      </c>
      <c r="C310" s="314">
        <v>650</v>
      </c>
      <c r="XDR310" s="306"/>
      <c r="XDS310" s="306"/>
      <c r="XDT310" s="306"/>
      <c r="XDU310" s="306"/>
      <c r="XDV310" s="306"/>
      <c r="XDW310" s="302"/>
      <c r="XDX310" s="302"/>
      <c r="XDY310" s="302"/>
      <c r="XDZ310" s="302"/>
      <c r="XEA310" s="302"/>
    </row>
    <row r="311" s="301" customFormat="1" spans="1:16355">
      <c r="A311" s="312">
        <v>2110402</v>
      </c>
      <c r="B311" s="312" t="s">
        <v>358</v>
      </c>
      <c r="C311" s="314">
        <v>110</v>
      </c>
      <c r="XDR311" s="306"/>
      <c r="XDS311" s="306"/>
      <c r="XDT311" s="306"/>
      <c r="XDU311" s="306"/>
      <c r="XDV311" s="306"/>
      <c r="XDW311" s="302"/>
      <c r="XDX311" s="302"/>
      <c r="XDY311" s="302"/>
      <c r="XDZ311" s="302"/>
      <c r="XEA311" s="302"/>
    </row>
    <row r="312" s="301" customFormat="1" spans="1:16355">
      <c r="A312" s="312">
        <v>2110499</v>
      </c>
      <c r="B312" s="312" t="s">
        <v>359</v>
      </c>
      <c r="C312" s="314">
        <v>1400</v>
      </c>
      <c r="XDR312" s="306"/>
      <c r="XDS312" s="306"/>
      <c r="XDT312" s="306"/>
      <c r="XDU312" s="306"/>
      <c r="XDV312" s="306"/>
      <c r="XDW312" s="302"/>
      <c r="XDX312" s="302"/>
      <c r="XDY312" s="302"/>
      <c r="XDZ312" s="302"/>
      <c r="XEA312" s="302"/>
    </row>
    <row r="313" s="301" customFormat="1" spans="1:16355">
      <c r="A313" s="312">
        <v>21105</v>
      </c>
      <c r="B313" s="313" t="s">
        <v>360</v>
      </c>
      <c r="C313" s="314">
        <v>564</v>
      </c>
      <c r="XDR313" s="306"/>
      <c r="XDS313" s="306"/>
      <c r="XDT313" s="306"/>
      <c r="XDU313" s="306"/>
      <c r="XDV313" s="306"/>
      <c r="XDW313" s="302"/>
      <c r="XDX313" s="302"/>
      <c r="XDY313" s="302"/>
      <c r="XDZ313" s="302"/>
      <c r="XEA313" s="302"/>
    </row>
    <row r="314" s="301" customFormat="1" spans="1:16355">
      <c r="A314" s="312">
        <v>2110501</v>
      </c>
      <c r="B314" s="312" t="s">
        <v>361</v>
      </c>
      <c r="C314" s="314">
        <v>280</v>
      </c>
      <c r="XDR314" s="306"/>
      <c r="XDS314" s="306"/>
      <c r="XDT314" s="306"/>
      <c r="XDU314" s="306"/>
      <c r="XDV314" s="306"/>
      <c r="XDW314" s="302"/>
      <c r="XDX314" s="302"/>
      <c r="XDY314" s="302"/>
      <c r="XDZ314" s="302"/>
      <c r="XEA314" s="302"/>
    </row>
    <row r="315" s="301" customFormat="1" spans="1:16355">
      <c r="A315" s="312">
        <v>2110507</v>
      </c>
      <c r="B315" s="312" t="s">
        <v>362</v>
      </c>
      <c r="C315" s="314">
        <v>284</v>
      </c>
      <c r="XDR315" s="306"/>
      <c r="XDS315" s="306"/>
      <c r="XDT315" s="306"/>
      <c r="XDU315" s="306"/>
      <c r="XDV315" s="306"/>
      <c r="XDW315" s="302"/>
      <c r="XDX315" s="302"/>
      <c r="XDY315" s="302"/>
      <c r="XDZ315" s="302"/>
      <c r="XEA315" s="302"/>
    </row>
    <row r="316" s="301" customFormat="1" spans="1:16355">
      <c r="A316" s="312">
        <v>21110</v>
      </c>
      <c r="B316" s="313" t="s">
        <v>363</v>
      </c>
      <c r="C316" s="314">
        <v>280</v>
      </c>
      <c r="XDR316" s="306"/>
      <c r="XDS316" s="306"/>
      <c r="XDT316" s="306"/>
      <c r="XDU316" s="306"/>
      <c r="XDV316" s="306"/>
      <c r="XDW316" s="302"/>
      <c r="XDX316" s="302"/>
      <c r="XDY316" s="302"/>
      <c r="XDZ316" s="302"/>
      <c r="XEA316" s="302"/>
    </row>
    <row r="317" s="301" customFormat="1" spans="1:16355">
      <c r="A317" s="312">
        <v>2111001</v>
      </c>
      <c r="B317" s="312" t="s">
        <v>364</v>
      </c>
      <c r="C317" s="314">
        <v>280</v>
      </c>
      <c r="XDR317" s="306"/>
      <c r="XDS317" s="306"/>
      <c r="XDT317" s="306"/>
      <c r="XDU317" s="306"/>
      <c r="XDV317" s="306"/>
      <c r="XDW317" s="302"/>
      <c r="XDX317" s="302"/>
      <c r="XDY317" s="302"/>
      <c r="XDZ317" s="302"/>
      <c r="XEA317" s="302"/>
    </row>
    <row r="318" s="301" customFormat="1" spans="1:16355">
      <c r="A318" s="312">
        <v>21199</v>
      </c>
      <c r="B318" s="313" t="s">
        <v>365</v>
      </c>
      <c r="C318" s="314">
        <v>120</v>
      </c>
      <c r="XDR318" s="306"/>
      <c r="XDS318" s="306"/>
      <c r="XDT318" s="306"/>
      <c r="XDU318" s="306"/>
      <c r="XDV318" s="306"/>
      <c r="XDW318" s="302"/>
      <c r="XDX318" s="302"/>
      <c r="XDY318" s="302"/>
      <c r="XDZ318" s="302"/>
      <c r="XEA318" s="302"/>
    </row>
    <row r="319" s="301" customFormat="1" spans="1:16355">
      <c r="A319" s="312">
        <v>2119999</v>
      </c>
      <c r="B319" s="312" t="s">
        <v>366</v>
      </c>
      <c r="C319" s="314">
        <v>120</v>
      </c>
      <c r="XDR319" s="306"/>
      <c r="XDS319" s="306"/>
      <c r="XDT319" s="306"/>
      <c r="XDU319" s="306"/>
      <c r="XDV319" s="306"/>
      <c r="XDW319" s="302"/>
      <c r="XDX319" s="302"/>
      <c r="XDY319" s="302"/>
      <c r="XDZ319" s="302"/>
      <c r="XEA319" s="302"/>
    </row>
    <row r="320" s="301" customFormat="1" spans="1:16355">
      <c r="A320" s="312">
        <v>212</v>
      </c>
      <c r="B320" s="313" t="s">
        <v>367</v>
      </c>
      <c r="C320" s="314">
        <v>12409</v>
      </c>
      <c r="XDR320" s="306"/>
      <c r="XDS320" s="306"/>
      <c r="XDT320" s="306"/>
      <c r="XDU320" s="306"/>
      <c r="XDV320" s="306"/>
      <c r="XDW320" s="302"/>
      <c r="XDX320" s="302"/>
      <c r="XDY320" s="302"/>
      <c r="XDZ320" s="302"/>
      <c r="XEA320" s="302"/>
    </row>
    <row r="321" s="301" customFormat="1" spans="1:16355">
      <c r="A321" s="312">
        <v>21201</v>
      </c>
      <c r="B321" s="313" t="s">
        <v>368</v>
      </c>
      <c r="C321" s="314">
        <v>1933</v>
      </c>
      <c r="XDR321" s="306"/>
      <c r="XDS321" s="306"/>
      <c r="XDT321" s="306"/>
      <c r="XDU321" s="306"/>
      <c r="XDV321" s="306"/>
      <c r="XDW321" s="302"/>
      <c r="XDX321" s="302"/>
      <c r="XDY321" s="302"/>
      <c r="XDZ321" s="302"/>
      <c r="XEA321" s="302"/>
    </row>
    <row r="322" s="301" customFormat="1" spans="1:16355">
      <c r="A322" s="312">
        <v>2120101</v>
      </c>
      <c r="B322" s="312" t="s">
        <v>98</v>
      </c>
      <c r="C322" s="314">
        <v>750</v>
      </c>
      <c r="XDR322" s="306"/>
      <c r="XDS322" s="306"/>
      <c r="XDT322" s="306"/>
      <c r="XDU322" s="306"/>
      <c r="XDV322" s="306"/>
      <c r="XDW322" s="302"/>
      <c r="XDX322" s="302"/>
      <c r="XDY322" s="302"/>
      <c r="XDZ322" s="302"/>
      <c r="XEA322" s="302"/>
    </row>
    <row r="323" s="301" customFormat="1" spans="1:16355">
      <c r="A323" s="312">
        <v>2120104</v>
      </c>
      <c r="B323" s="312" t="s">
        <v>369</v>
      </c>
      <c r="C323" s="314">
        <v>395</v>
      </c>
      <c r="XDR323" s="306"/>
      <c r="XDS323" s="306"/>
      <c r="XDT323" s="306"/>
      <c r="XDU323" s="306"/>
      <c r="XDV323" s="306"/>
      <c r="XDW323" s="302"/>
      <c r="XDX323" s="302"/>
      <c r="XDY323" s="302"/>
      <c r="XDZ323" s="302"/>
      <c r="XEA323" s="302"/>
    </row>
    <row r="324" s="301" customFormat="1" spans="1:16355">
      <c r="A324" s="312">
        <v>2120105</v>
      </c>
      <c r="B324" s="312" t="s">
        <v>370</v>
      </c>
      <c r="C324" s="314">
        <v>96</v>
      </c>
      <c r="XDR324" s="306"/>
      <c r="XDS324" s="306"/>
      <c r="XDT324" s="306"/>
      <c r="XDU324" s="306"/>
      <c r="XDV324" s="306"/>
      <c r="XDW324" s="302"/>
      <c r="XDX324" s="302"/>
      <c r="XDY324" s="302"/>
      <c r="XDZ324" s="302"/>
      <c r="XEA324" s="302"/>
    </row>
    <row r="325" s="301" customFormat="1" spans="1:16355">
      <c r="A325" s="312">
        <v>2120106</v>
      </c>
      <c r="B325" s="312" t="s">
        <v>371</v>
      </c>
      <c r="C325" s="314">
        <v>110</v>
      </c>
      <c r="XDR325" s="306"/>
      <c r="XDS325" s="306"/>
      <c r="XDT325" s="306"/>
      <c r="XDU325" s="306"/>
      <c r="XDV325" s="306"/>
      <c r="XDW325" s="302"/>
      <c r="XDX325" s="302"/>
      <c r="XDY325" s="302"/>
      <c r="XDZ325" s="302"/>
      <c r="XEA325" s="302"/>
    </row>
    <row r="326" s="301" customFormat="1" spans="1:16355">
      <c r="A326" s="312">
        <v>2120199</v>
      </c>
      <c r="B326" s="312" t="s">
        <v>372</v>
      </c>
      <c r="C326" s="314">
        <v>582</v>
      </c>
      <c r="XDR326" s="306"/>
      <c r="XDS326" s="306"/>
      <c r="XDT326" s="306"/>
      <c r="XDU326" s="306"/>
      <c r="XDV326" s="306"/>
      <c r="XDW326" s="302"/>
      <c r="XDX326" s="302"/>
      <c r="XDY326" s="302"/>
      <c r="XDZ326" s="302"/>
      <c r="XEA326" s="302"/>
    </row>
    <row r="327" s="301" customFormat="1" spans="1:16355">
      <c r="A327" s="312">
        <v>21202</v>
      </c>
      <c r="B327" s="313" t="s">
        <v>373</v>
      </c>
      <c r="C327" s="314">
        <v>2321</v>
      </c>
      <c r="XDR327" s="306"/>
      <c r="XDS327" s="306"/>
      <c r="XDT327" s="306"/>
      <c r="XDU327" s="306"/>
      <c r="XDV327" s="306"/>
      <c r="XDW327" s="302"/>
      <c r="XDX327" s="302"/>
      <c r="XDY327" s="302"/>
      <c r="XDZ327" s="302"/>
      <c r="XEA327" s="302"/>
    </row>
    <row r="328" s="301" customFormat="1" spans="1:16355">
      <c r="A328" s="312">
        <v>2120201</v>
      </c>
      <c r="B328" s="312" t="s">
        <v>374</v>
      </c>
      <c r="C328" s="314">
        <v>2321</v>
      </c>
      <c r="XDR328" s="306"/>
      <c r="XDS328" s="306"/>
      <c r="XDT328" s="306"/>
      <c r="XDU328" s="306"/>
      <c r="XDV328" s="306"/>
      <c r="XDW328" s="302"/>
      <c r="XDX328" s="302"/>
      <c r="XDY328" s="302"/>
      <c r="XDZ328" s="302"/>
      <c r="XEA328" s="302"/>
    </row>
    <row r="329" s="301" customFormat="1" spans="1:16355">
      <c r="A329" s="312">
        <v>21203</v>
      </c>
      <c r="B329" s="313" t="s">
        <v>375</v>
      </c>
      <c r="C329" s="314">
        <v>1645</v>
      </c>
      <c r="XDR329" s="306"/>
      <c r="XDS329" s="306"/>
      <c r="XDT329" s="306"/>
      <c r="XDU329" s="306"/>
      <c r="XDV329" s="306"/>
      <c r="XDW329" s="302"/>
      <c r="XDX329" s="302"/>
      <c r="XDY329" s="302"/>
      <c r="XDZ329" s="302"/>
      <c r="XEA329" s="302"/>
    </row>
    <row r="330" s="301" customFormat="1" spans="1:16355">
      <c r="A330" s="312">
        <v>2120399</v>
      </c>
      <c r="B330" s="312" t="s">
        <v>376</v>
      </c>
      <c r="C330" s="314">
        <v>1645</v>
      </c>
      <c r="XDR330" s="306"/>
      <c r="XDS330" s="306"/>
      <c r="XDT330" s="306"/>
      <c r="XDU330" s="306"/>
      <c r="XDV330" s="306"/>
      <c r="XDW330" s="302"/>
      <c r="XDX330" s="302"/>
      <c r="XDY330" s="302"/>
      <c r="XDZ330" s="302"/>
      <c r="XEA330" s="302"/>
    </row>
    <row r="331" s="301" customFormat="1" spans="1:16355">
      <c r="A331" s="312">
        <v>21205</v>
      </c>
      <c r="B331" s="313" t="s">
        <v>377</v>
      </c>
      <c r="C331" s="314">
        <v>4700</v>
      </c>
      <c r="XDR331" s="306"/>
      <c r="XDS331" s="306"/>
      <c r="XDT331" s="306"/>
      <c r="XDU331" s="306"/>
      <c r="XDV331" s="306"/>
      <c r="XDW331" s="302"/>
      <c r="XDX331" s="302"/>
      <c r="XDY331" s="302"/>
      <c r="XDZ331" s="302"/>
      <c r="XEA331" s="302"/>
    </row>
    <row r="332" s="301" customFormat="1" spans="1:16355">
      <c r="A332" s="312">
        <v>2120501</v>
      </c>
      <c r="B332" s="312" t="s">
        <v>378</v>
      </c>
      <c r="C332" s="314">
        <v>4700</v>
      </c>
      <c r="XDR332" s="306"/>
      <c r="XDS332" s="306"/>
      <c r="XDT332" s="306"/>
      <c r="XDU332" s="306"/>
      <c r="XDV332" s="306"/>
      <c r="XDW332" s="302"/>
      <c r="XDX332" s="302"/>
      <c r="XDY332" s="302"/>
      <c r="XDZ332" s="302"/>
      <c r="XEA332" s="302"/>
    </row>
    <row r="333" s="301" customFormat="1" spans="1:16355">
      <c r="A333" s="312">
        <v>21299</v>
      </c>
      <c r="B333" s="313" t="s">
        <v>379</v>
      </c>
      <c r="C333" s="314">
        <v>1810</v>
      </c>
      <c r="XDR333" s="306"/>
      <c r="XDS333" s="306"/>
      <c r="XDT333" s="306"/>
      <c r="XDU333" s="306"/>
      <c r="XDV333" s="306"/>
      <c r="XDW333" s="302"/>
      <c r="XDX333" s="302"/>
      <c r="XDY333" s="302"/>
      <c r="XDZ333" s="302"/>
      <c r="XEA333" s="302"/>
    </row>
    <row r="334" s="301" customFormat="1" spans="1:16355">
      <c r="A334" s="312">
        <v>2129999</v>
      </c>
      <c r="B334" s="312" t="s">
        <v>380</v>
      </c>
      <c r="C334" s="314">
        <v>1810</v>
      </c>
      <c r="XDR334" s="306"/>
      <c r="XDS334" s="306"/>
      <c r="XDT334" s="306"/>
      <c r="XDU334" s="306"/>
      <c r="XDV334" s="306"/>
      <c r="XDW334" s="302"/>
      <c r="XDX334" s="302"/>
      <c r="XDY334" s="302"/>
      <c r="XDZ334" s="302"/>
      <c r="XEA334" s="302"/>
    </row>
    <row r="335" s="301" customFormat="1" spans="1:16355">
      <c r="A335" s="312">
        <v>213</v>
      </c>
      <c r="B335" s="313" t="s">
        <v>381</v>
      </c>
      <c r="C335" s="314">
        <v>72936</v>
      </c>
      <c r="XDR335" s="306"/>
      <c r="XDS335" s="306"/>
      <c r="XDT335" s="306"/>
      <c r="XDU335" s="306"/>
      <c r="XDV335" s="306"/>
      <c r="XDW335" s="302"/>
      <c r="XDX335" s="302"/>
      <c r="XDY335" s="302"/>
      <c r="XDZ335" s="302"/>
      <c r="XEA335" s="302"/>
    </row>
    <row r="336" s="301" customFormat="1" spans="1:16355">
      <c r="A336" s="312">
        <v>21301</v>
      </c>
      <c r="B336" s="313" t="s">
        <v>382</v>
      </c>
      <c r="C336" s="314">
        <v>32433</v>
      </c>
      <c r="XDR336" s="306"/>
      <c r="XDS336" s="306"/>
      <c r="XDT336" s="306"/>
      <c r="XDU336" s="306"/>
      <c r="XDV336" s="306"/>
      <c r="XDW336" s="302"/>
      <c r="XDX336" s="302"/>
      <c r="XDY336" s="302"/>
      <c r="XDZ336" s="302"/>
      <c r="XEA336" s="302"/>
    </row>
    <row r="337" s="301" customFormat="1" spans="1:16355">
      <c r="A337" s="312">
        <v>2130101</v>
      </c>
      <c r="B337" s="312" t="s">
        <v>98</v>
      </c>
      <c r="C337" s="314">
        <v>232</v>
      </c>
      <c r="XDR337" s="306"/>
      <c r="XDS337" s="306"/>
      <c r="XDT337" s="306"/>
      <c r="XDU337" s="306"/>
      <c r="XDV337" s="306"/>
      <c r="XDW337" s="302"/>
      <c r="XDX337" s="302"/>
      <c r="XDY337" s="302"/>
      <c r="XDZ337" s="302"/>
      <c r="XEA337" s="302"/>
    </row>
    <row r="338" s="301" customFormat="1" spans="1:16355">
      <c r="A338" s="312">
        <v>2130102</v>
      </c>
      <c r="B338" s="312" t="s">
        <v>103</v>
      </c>
      <c r="C338" s="314">
        <v>15</v>
      </c>
      <c r="XDR338" s="306"/>
      <c r="XDS338" s="306"/>
      <c r="XDT338" s="306"/>
      <c r="XDU338" s="306"/>
      <c r="XDV338" s="306"/>
      <c r="XDW338" s="302"/>
      <c r="XDX338" s="302"/>
      <c r="XDY338" s="302"/>
      <c r="XDZ338" s="302"/>
      <c r="XEA338" s="302"/>
    </row>
    <row r="339" s="301" customFormat="1" spans="1:16355">
      <c r="A339" s="312">
        <v>2130104</v>
      </c>
      <c r="B339" s="312" t="s">
        <v>113</v>
      </c>
      <c r="C339" s="314">
        <v>3824</v>
      </c>
      <c r="XDR339" s="306"/>
      <c r="XDS339" s="306"/>
      <c r="XDT339" s="306"/>
      <c r="XDU339" s="306"/>
      <c r="XDV339" s="306"/>
      <c r="XDW339" s="302"/>
      <c r="XDX339" s="302"/>
      <c r="XDY339" s="302"/>
      <c r="XDZ339" s="302"/>
      <c r="XEA339" s="302"/>
    </row>
    <row r="340" s="301" customFormat="1" spans="1:16355">
      <c r="A340" s="312">
        <v>2130105</v>
      </c>
      <c r="B340" s="312" t="s">
        <v>383</v>
      </c>
      <c r="C340" s="314">
        <v>48</v>
      </c>
      <c r="XDR340" s="306"/>
      <c r="XDS340" s="306"/>
      <c r="XDT340" s="306"/>
      <c r="XDU340" s="306"/>
      <c r="XDV340" s="306"/>
      <c r="XDW340" s="302"/>
      <c r="XDX340" s="302"/>
      <c r="XDY340" s="302"/>
      <c r="XDZ340" s="302"/>
      <c r="XEA340" s="302"/>
    </row>
    <row r="341" s="301" customFormat="1" spans="1:16355">
      <c r="A341" s="312">
        <v>2130106</v>
      </c>
      <c r="B341" s="312" t="s">
        <v>384</v>
      </c>
      <c r="C341" s="314">
        <v>508</v>
      </c>
      <c r="XDR341" s="306"/>
      <c r="XDS341" s="306"/>
      <c r="XDT341" s="306"/>
      <c r="XDU341" s="306"/>
      <c r="XDV341" s="306"/>
      <c r="XDW341" s="302"/>
      <c r="XDX341" s="302"/>
      <c r="XDY341" s="302"/>
      <c r="XDZ341" s="302"/>
      <c r="XEA341" s="302"/>
    </row>
    <row r="342" s="301" customFormat="1" spans="1:16355">
      <c r="A342" s="312">
        <v>2130108</v>
      </c>
      <c r="B342" s="312" t="s">
        <v>385</v>
      </c>
      <c r="C342" s="314">
        <v>489</v>
      </c>
      <c r="XDR342" s="306"/>
      <c r="XDS342" s="306"/>
      <c r="XDT342" s="306"/>
      <c r="XDU342" s="306"/>
      <c r="XDV342" s="306"/>
      <c r="XDW342" s="302"/>
      <c r="XDX342" s="302"/>
      <c r="XDY342" s="302"/>
      <c r="XDZ342" s="302"/>
      <c r="XEA342" s="302"/>
    </row>
    <row r="343" s="301" customFormat="1" spans="1:16355">
      <c r="A343" s="312">
        <v>2130119</v>
      </c>
      <c r="B343" s="312" t="s">
        <v>386</v>
      </c>
      <c r="C343" s="314">
        <v>112</v>
      </c>
      <c r="XDR343" s="306"/>
      <c r="XDS343" s="306"/>
      <c r="XDT343" s="306"/>
      <c r="XDU343" s="306"/>
      <c r="XDV343" s="306"/>
      <c r="XDW343" s="302"/>
      <c r="XDX343" s="302"/>
      <c r="XDY343" s="302"/>
      <c r="XDZ343" s="302"/>
      <c r="XEA343" s="302"/>
    </row>
    <row r="344" s="301" customFormat="1" spans="1:16355">
      <c r="A344" s="312">
        <v>2130121</v>
      </c>
      <c r="B344" s="312" t="s">
        <v>387</v>
      </c>
      <c r="C344" s="314">
        <v>1352</v>
      </c>
      <c r="XDR344" s="306"/>
      <c r="XDS344" s="306"/>
      <c r="XDT344" s="306"/>
      <c r="XDU344" s="306"/>
      <c r="XDV344" s="306"/>
      <c r="XDW344" s="302"/>
      <c r="XDX344" s="302"/>
      <c r="XDY344" s="302"/>
      <c r="XDZ344" s="302"/>
      <c r="XEA344" s="302"/>
    </row>
    <row r="345" s="301" customFormat="1" spans="1:16355">
      <c r="A345" s="312">
        <v>2130122</v>
      </c>
      <c r="B345" s="312" t="s">
        <v>388</v>
      </c>
      <c r="C345" s="314">
        <v>12300</v>
      </c>
      <c r="XDR345" s="306"/>
      <c r="XDS345" s="306"/>
      <c r="XDT345" s="306"/>
      <c r="XDU345" s="306"/>
      <c r="XDV345" s="306"/>
      <c r="XDW345" s="302"/>
      <c r="XDX345" s="302"/>
      <c r="XDY345" s="302"/>
      <c r="XDZ345" s="302"/>
      <c r="XEA345" s="302"/>
    </row>
    <row r="346" s="301" customFormat="1" spans="1:16355">
      <c r="A346" s="312">
        <v>2130124</v>
      </c>
      <c r="B346" s="312" t="s">
        <v>389</v>
      </c>
      <c r="C346" s="314">
        <v>580</v>
      </c>
      <c r="XDR346" s="306"/>
      <c r="XDS346" s="306"/>
      <c r="XDT346" s="306"/>
      <c r="XDU346" s="306"/>
      <c r="XDV346" s="306"/>
      <c r="XDW346" s="302"/>
      <c r="XDX346" s="302"/>
      <c r="XDY346" s="302"/>
      <c r="XDZ346" s="302"/>
      <c r="XEA346" s="302"/>
    </row>
    <row r="347" s="301" customFormat="1" spans="1:16355">
      <c r="A347" s="312">
        <v>2130126</v>
      </c>
      <c r="B347" s="312" t="s">
        <v>390</v>
      </c>
      <c r="C347" s="314">
        <v>338</v>
      </c>
      <c r="XDR347" s="306"/>
      <c r="XDS347" s="306"/>
      <c r="XDT347" s="306"/>
      <c r="XDU347" s="306"/>
      <c r="XDV347" s="306"/>
      <c r="XDW347" s="302"/>
      <c r="XDX347" s="302"/>
      <c r="XDY347" s="302"/>
      <c r="XDZ347" s="302"/>
      <c r="XEA347" s="302"/>
    </row>
    <row r="348" s="301" customFormat="1" spans="1:16355">
      <c r="A348" s="312">
        <v>2130135</v>
      </c>
      <c r="B348" s="312" t="s">
        <v>391</v>
      </c>
      <c r="C348" s="314">
        <v>267</v>
      </c>
      <c r="XDR348" s="306"/>
      <c r="XDS348" s="306"/>
      <c r="XDT348" s="306"/>
      <c r="XDU348" s="306"/>
      <c r="XDV348" s="306"/>
      <c r="XDW348" s="302"/>
      <c r="XDX348" s="302"/>
      <c r="XDY348" s="302"/>
      <c r="XDZ348" s="302"/>
      <c r="XEA348" s="302"/>
    </row>
    <row r="349" s="301" customFormat="1" spans="1:16355">
      <c r="A349" s="312">
        <v>2130142</v>
      </c>
      <c r="B349" s="312" t="s">
        <v>392</v>
      </c>
      <c r="C349" s="314">
        <v>1336</v>
      </c>
      <c r="XDR349" s="306"/>
      <c r="XDS349" s="306"/>
      <c r="XDT349" s="306"/>
      <c r="XDU349" s="306"/>
      <c r="XDV349" s="306"/>
      <c r="XDW349" s="302"/>
      <c r="XDX349" s="302"/>
      <c r="XDY349" s="302"/>
      <c r="XDZ349" s="302"/>
      <c r="XEA349" s="302"/>
    </row>
    <row r="350" s="301" customFormat="1" spans="1:16355">
      <c r="A350" s="312">
        <v>2130152</v>
      </c>
      <c r="B350" s="312" t="s">
        <v>393</v>
      </c>
      <c r="C350" s="314">
        <v>18</v>
      </c>
      <c r="XDR350" s="306"/>
      <c r="XDS350" s="306"/>
      <c r="XDT350" s="306"/>
      <c r="XDU350" s="306"/>
      <c r="XDV350" s="306"/>
      <c r="XDW350" s="302"/>
      <c r="XDX350" s="302"/>
      <c r="XDY350" s="302"/>
      <c r="XDZ350" s="302"/>
      <c r="XEA350" s="302"/>
    </row>
    <row r="351" s="301" customFormat="1" spans="1:16355">
      <c r="A351" s="312">
        <v>2130153</v>
      </c>
      <c r="B351" s="312" t="s">
        <v>394</v>
      </c>
      <c r="C351" s="314">
        <v>10485</v>
      </c>
      <c r="XDR351" s="306"/>
      <c r="XDS351" s="306"/>
      <c r="XDT351" s="306"/>
      <c r="XDU351" s="306"/>
      <c r="XDV351" s="306"/>
      <c r="XDW351" s="302"/>
      <c r="XDX351" s="302"/>
      <c r="XDY351" s="302"/>
      <c r="XDZ351" s="302"/>
      <c r="XEA351" s="302"/>
    </row>
    <row r="352" s="301" customFormat="1" spans="1:16355">
      <c r="A352" s="312">
        <v>2130199</v>
      </c>
      <c r="B352" s="312" t="s">
        <v>395</v>
      </c>
      <c r="C352" s="314">
        <v>529</v>
      </c>
      <c r="XDR352" s="306"/>
      <c r="XDS352" s="306"/>
      <c r="XDT352" s="306"/>
      <c r="XDU352" s="306"/>
      <c r="XDV352" s="306"/>
      <c r="XDW352" s="302"/>
      <c r="XDX352" s="302"/>
      <c r="XDY352" s="302"/>
      <c r="XDZ352" s="302"/>
      <c r="XEA352" s="302"/>
    </row>
    <row r="353" s="301" customFormat="1" spans="1:16355">
      <c r="A353" s="312">
        <v>21302</v>
      </c>
      <c r="B353" s="313" t="s">
        <v>396</v>
      </c>
      <c r="C353" s="314">
        <v>4025</v>
      </c>
      <c r="XDR353" s="306"/>
      <c r="XDS353" s="306"/>
      <c r="XDT353" s="306"/>
      <c r="XDU353" s="306"/>
      <c r="XDV353" s="306"/>
      <c r="XDW353" s="302"/>
      <c r="XDX353" s="302"/>
      <c r="XDY353" s="302"/>
      <c r="XDZ353" s="302"/>
      <c r="XEA353" s="302"/>
    </row>
    <row r="354" s="301" customFormat="1" spans="1:16355">
      <c r="A354" s="312">
        <v>2130201</v>
      </c>
      <c r="B354" s="312" t="s">
        <v>98</v>
      </c>
      <c r="C354" s="314">
        <v>221</v>
      </c>
      <c r="XDR354" s="306"/>
      <c r="XDS354" s="306"/>
      <c r="XDT354" s="306"/>
      <c r="XDU354" s="306"/>
      <c r="XDV354" s="306"/>
      <c r="XDW354" s="302"/>
      <c r="XDX354" s="302"/>
      <c r="XDY354" s="302"/>
      <c r="XDZ354" s="302"/>
      <c r="XEA354" s="302"/>
    </row>
    <row r="355" s="301" customFormat="1" spans="1:16355">
      <c r="A355" s="312">
        <v>2130202</v>
      </c>
      <c r="B355" s="312" t="s">
        <v>103</v>
      </c>
      <c r="C355" s="314">
        <v>5</v>
      </c>
      <c r="XDR355" s="306"/>
      <c r="XDS355" s="306"/>
      <c r="XDT355" s="306"/>
      <c r="XDU355" s="306"/>
      <c r="XDV355" s="306"/>
      <c r="XDW355" s="302"/>
      <c r="XDX355" s="302"/>
      <c r="XDY355" s="302"/>
      <c r="XDZ355" s="302"/>
      <c r="XEA355" s="302"/>
    </row>
    <row r="356" s="301" customFormat="1" spans="1:16355">
      <c r="A356" s="312">
        <v>2130204</v>
      </c>
      <c r="B356" s="312" t="s">
        <v>397</v>
      </c>
      <c r="C356" s="314">
        <v>280</v>
      </c>
      <c r="XDR356" s="306"/>
      <c r="XDS356" s="306"/>
      <c r="XDT356" s="306"/>
      <c r="XDU356" s="306"/>
      <c r="XDV356" s="306"/>
      <c r="XDW356" s="302"/>
      <c r="XDX356" s="302"/>
      <c r="XDY356" s="302"/>
      <c r="XDZ356" s="302"/>
      <c r="XEA356" s="302"/>
    </row>
    <row r="357" s="301" customFormat="1" spans="1:16355">
      <c r="A357" s="312">
        <v>2130205</v>
      </c>
      <c r="B357" s="312" t="s">
        <v>398</v>
      </c>
      <c r="C357" s="314">
        <v>1288</v>
      </c>
      <c r="XDR357" s="306"/>
      <c r="XDS357" s="306"/>
      <c r="XDT357" s="306"/>
      <c r="XDU357" s="306"/>
      <c r="XDV357" s="306"/>
      <c r="XDW357" s="302"/>
      <c r="XDX357" s="302"/>
      <c r="XDY357" s="302"/>
      <c r="XDZ357" s="302"/>
      <c r="XEA357" s="302"/>
    </row>
    <row r="358" s="301" customFormat="1" spans="1:16355">
      <c r="A358" s="312">
        <v>2130209</v>
      </c>
      <c r="B358" s="312" t="s">
        <v>399</v>
      </c>
      <c r="C358" s="314">
        <v>1610</v>
      </c>
      <c r="XDR358" s="306"/>
      <c r="XDS358" s="306"/>
      <c r="XDT358" s="306"/>
      <c r="XDU358" s="306"/>
      <c r="XDV358" s="306"/>
      <c r="XDW358" s="302"/>
      <c r="XDX358" s="302"/>
      <c r="XDY358" s="302"/>
      <c r="XDZ358" s="302"/>
      <c r="XEA358" s="302"/>
    </row>
    <row r="359" s="301" customFormat="1" spans="1:16355">
      <c r="A359" s="312">
        <v>2130211</v>
      </c>
      <c r="B359" s="312" t="s">
        <v>400</v>
      </c>
      <c r="C359" s="314">
        <v>75</v>
      </c>
      <c r="XDR359" s="306"/>
      <c r="XDS359" s="306"/>
      <c r="XDT359" s="306"/>
      <c r="XDU359" s="306"/>
      <c r="XDV359" s="306"/>
      <c r="XDW359" s="302"/>
      <c r="XDX359" s="302"/>
      <c r="XDY359" s="302"/>
      <c r="XDZ359" s="302"/>
      <c r="XEA359" s="302"/>
    </row>
    <row r="360" s="301" customFormat="1" spans="1:16355">
      <c r="A360" s="312">
        <v>2130213</v>
      </c>
      <c r="B360" s="312" t="s">
        <v>401</v>
      </c>
      <c r="C360" s="314">
        <v>81</v>
      </c>
      <c r="XDR360" s="306"/>
      <c r="XDS360" s="306"/>
      <c r="XDT360" s="306"/>
      <c r="XDU360" s="306"/>
      <c r="XDV360" s="306"/>
      <c r="XDW360" s="302"/>
      <c r="XDX360" s="302"/>
      <c r="XDY360" s="302"/>
      <c r="XDZ360" s="302"/>
      <c r="XEA360" s="302"/>
    </row>
    <row r="361" s="301" customFormat="1" spans="1:16355">
      <c r="A361" s="312">
        <v>2130221</v>
      </c>
      <c r="B361" s="312" t="s">
        <v>402</v>
      </c>
      <c r="C361" s="314">
        <v>48</v>
      </c>
      <c r="XDR361" s="306"/>
      <c r="XDS361" s="306"/>
      <c r="XDT361" s="306"/>
      <c r="XDU361" s="306"/>
      <c r="XDV361" s="306"/>
      <c r="XDW361" s="302"/>
      <c r="XDX361" s="302"/>
      <c r="XDY361" s="302"/>
      <c r="XDZ361" s="302"/>
      <c r="XEA361" s="302"/>
    </row>
    <row r="362" s="301" customFormat="1" spans="1:16355">
      <c r="A362" s="312">
        <v>2130234</v>
      </c>
      <c r="B362" s="312" t="s">
        <v>403</v>
      </c>
      <c r="C362" s="314">
        <v>10</v>
      </c>
      <c r="XDR362" s="306"/>
      <c r="XDS362" s="306"/>
      <c r="XDT362" s="306"/>
      <c r="XDU362" s="306"/>
      <c r="XDV362" s="306"/>
      <c r="XDW362" s="302"/>
      <c r="XDX362" s="302"/>
      <c r="XDY362" s="302"/>
      <c r="XDZ362" s="302"/>
      <c r="XEA362" s="302"/>
    </row>
    <row r="363" s="301" customFormat="1" spans="1:16355">
      <c r="A363" s="312">
        <v>2130299</v>
      </c>
      <c r="B363" s="312" t="s">
        <v>404</v>
      </c>
      <c r="C363" s="314">
        <v>407</v>
      </c>
      <c r="XDR363" s="306"/>
      <c r="XDS363" s="306"/>
      <c r="XDT363" s="306"/>
      <c r="XDU363" s="306"/>
      <c r="XDV363" s="306"/>
      <c r="XDW363" s="302"/>
      <c r="XDX363" s="302"/>
      <c r="XDY363" s="302"/>
      <c r="XDZ363" s="302"/>
      <c r="XEA363" s="302"/>
    </row>
    <row r="364" s="301" customFormat="1" spans="1:16355">
      <c r="A364" s="312">
        <v>21303</v>
      </c>
      <c r="B364" s="313" t="s">
        <v>405</v>
      </c>
      <c r="C364" s="314">
        <v>7941</v>
      </c>
      <c r="XDR364" s="306"/>
      <c r="XDS364" s="306"/>
      <c r="XDT364" s="306"/>
      <c r="XDU364" s="306"/>
      <c r="XDV364" s="306"/>
      <c r="XDW364" s="302"/>
      <c r="XDX364" s="302"/>
      <c r="XDY364" s="302"/>
      <c r="XDZ364" s="302"/>
      <c r="XEA364" s="302"/>
    </row>
    <row r="365" s="301" customFormat="1" spans="1:16355">
      <c r="A365" s="312">
        <v>2130301</v>
      </c>
      <c r="B365" s="312" t="s">
        <v>98</v>
      </c>
      <c r="C365" s="314">
        <v>338</v>
      </c>
      <c r="XDR365" s="306"/>
      <c r="XDS365" s="306"/>
      <c r="XDT365" s="306"/>
      <c r="XDU365" s="306"/>
      <c r="XDV365" s="306"/>
      <c r="XDW365" s="302"/>
      <c r="XDX365" s="302"/>
      <c r="XDY365" s="302"/>
      <c r="XDZ365" s="302"/>
      <c r="XEA365" s="302"/>
    </row>
    <row r="366" s="301" customFormat="1" spans="1:16355">
      <c r="A366" s="312">
        <v>2130302</v>
      </c>
      <c r="B366" s="312" t="s">
        <v>103</v>
      </c>
      <c r="C366" s="314">
        <v>36</v>
      </c>
      <c r="XDR366" s="306"/>
      <c r="XDS366" s="306"/>
      <c r="XDT366" s="306"/>
      <c r="XDU366" s="306"/>
      <c r="XDV366" s="306"/>
      <c r="XDW366" s="302"/>
      <c r="XDX366" s="302"/>
      <c r="XDY366" s="302"/>
      <c r="XDZ366" s="302"/>
      <c r="XEA366" s="302"/>
    </row>
    <row r="367" s="301" customFormat="1" spans="1:16355">
      <c r="A367" s="312">
        <v>2130304</v>
      </c>
      <c r="B367" s="312" t="s">
        <v>406</v>
      </c>
      <c r="C367" s="314">
        <v>30</v>
      </c>
      <c r="XDR367" s="306"/>
      <c r="XDS367" s="306"/>
      <c r="XDT367" s="306"/>
      <c r="XDU367" s="306"/>
      <c r="XDV367" s="306"/>
      <c r="XDW367" s="302"/>
      <c r="XDX367" s="302"/>
      <c r="XDY367" s="302"/>
      <c r="XDZ367" s="302"/>
      <c r="XEA367" s="302"/>
    </row>
    <row r="368" s="301" customFormat="1" spans="1:16355">
      <c r="A368" s="312">
        <v>2130305</v>
      </c>
      <c r="B368" s="312" t="s">
        <v>407</v>
      </c>
      <c r="C368" s="314">
        <v>588</v>
      </c>
      <c r="XDR368" s="306"/>
      <c r="XDS368" s="306"/>
      <c r="XDT368" s="306"/>
      <c r="XDU368" s="306"/>
      <c r="XDV368" s="306"/>
      <c r="XDW368" s="302"/>
      <c r="XDX368" s="302"/>
      <c r="XDY368" s="302"/>
      <c r="XDZ368" s="302"/>
      <c r="XEA368" s="302"/>
    </row>
    <row r="369" s="301" customFormat="1" spans="1:16355">
      <c r="A369" s="312">
        <v>2130306</v>
      </c>
      <c r="B369" s="312" t="s">
        <v>408</v>
      </c>
      <c r="C369" s="314">
        <v>338</v>
      </c>
      <c r="XDR369" s="306"/>
      <c r="XDS369" s="306"/>
      <c r="XDT369" s="306"/>
      <c r="XDU369" s="306"/>
      <c r="XDV369" s="306"/>
      <c r="XDW369" s="302"/>
      <c r="XDX369" s="302"/>
      <c r="XDY369" s="302"/>
      <c r="XDZ369" s="302"/>
      <c r="XEA369" s="302"/>
    </row>
    <row r="370" s="301" customFormat="1" spans="1:16355">
      <c r="A370" s="312">
        <v>2130308</v>
      </c>
      <c r="B370" s="312" t="s">
        <v>409</v>
      </c>
      <c r="C370" s="314">
        <v>170</v>
      </c>
      <c r="XDR370" s="306"/>
      <c r="XDS370" s="306"/>
      <c r="XDT370" s="306"/>
      <c r="XDU370" s="306"/>
      <c r="XDV370" s="306"/>
      <c r="XDW370" s="302"/>
      <c r="XDX370" s="302"/>
      <c r="XDY370" s="302"/>
      <c r="XDZ370" s="302"/>
      <c r="XEA370" s="302"/>
    </row>
    <row r="371" s="301" customFormat="1" spans="1:16355">
      <c r="A371" s="312">
        <v>2130313</v>
      </c>
      <c r="B371" s="312" t="s">
        <v>410</v>
      </c>
      <c r="C371" s="314">
        <v>312</v>
      </c>
      <c r="XDR371" s="306"/>
      <c r="XDS371" s="306"/>
      <c r="XDT371" s="306"/>
      <c r="XDU371" s="306"/>
      <c r="XDV371" s="306"/>
      <c r="XDW371" s="302"/>
      <c r="XDX371" s="302"/>
      <c r="XDY371" s="302"/>
      <c r="XDZ371" s="302"/>
      <c r="XEA371" s="302"/>
    </row>
    <row r="372" s="301" customFormat="1" spans="1:16355">
      <c r="A372" s="312">
        <v>2130314</v>
      </c>
      <c r="B372" s="312" t="s">
        <v>411</v>
      </c>
      <c r="C372" s="314">
        <v>125</v>
      </c>
      <c r="XDR372" s="306"/>
      <c r="XDS372" s="306"/>
      <c r="XDT372" s="306"/>
      <c r="XDU372" s="306"/>
      <c r="XDV372" s="306"/>
      <c r="XDW372" s="302"/>
      <c r="XDX372" s="302"/>
      <c r="XDY372" s="302"/>
      <c r="XDZ372" s="302"/>
      <c r="XEA372" s="302"/>
    </row>
    <row r="373" s="301" customFormat="1" spans="1:16355">
      <c r="A373" s="312">
        <v>2130316</v>
      </c>
      <c r="B373" s="312" t="s">
        <v>412</v>
      </c>
      <c r="C373" s="314">
        <v>988</v>
      </c>
      <c r="XDR373" s="306"/>
      <c r="XDS373" s="306"/>
      <c r="XDT373" s="306"/>
      <c r="XDU373" s="306"/>
      <c r="XDV373" s="306"/>
      <c r="XDW373" s="302"/>
      <c r="XDX373" s="302"/>
      <c r="XDY373" s="302"/>
      <c r="XDZ373" s="302"/>
      <c r="XEA373" s="302"/>
    </row>
    <row r="374" s="301" customFormat="1" spans="1:16355">
      <c r="A374" s="312">
        <v>2130319</v>
      </c>
      <c r="B374" s="312" t="s">
        <v>413</v>
      </c>
      <c r="C374" s="314">
        <v>560</v>
      </c>
      <c r="XDR374" s="306"/>
      <c r="XDS374" s="306"/>
      <c r="XDT374" s="306"/>
      <c r="XDU374" s="306"/>
      <c r="XDV374" s="306"/>
      <c r="XDW374" s="302"/>
      <c r="XDX374" s="302"/>
      <c r="XDY374" s="302"/>
      <c r="XDZ374" s="302"/>
      <c r="XEA374" s="302"/>
    </row>
    <row r="375" s="301" customFormat="1" spans="1:16355">
      <c r="A375" s="312">
        <v>2130321</v>
      </c>
      <c r="B375" s="312" t="s">
        <v>414</v>
      </c>
      <c r="C375" s="314">
        <v>1356</v>
      </c>
      <c r="XDR375" s="306"/>
      <c r="XDS375" s="306"/>
      <c r="XDT375" s="306"/>
      <c r="XDU375" s="306"/>
      <c r="XDV375" s="306"/>
      <c r="XDW375" s="302"/>
      <c r="XDX375" s="302"/>
      <c r="XDY375" s="302"/>
      <c r="XDZ375" s="302"/>
      <c r="XEA375" s="302"/>
    </row>
    <row r="376" s="301" customFormat="1" spans="1:16355">
      <c r="A376" s="312">
        <v>2130399</v>
      </c>
      <c r="B376" s="312" t="s">
        <v>415</v>
      </c>
      <c r="C376" s="314">
        <v>3100</v>
      </c>
      <c r="XDR376" s="306"/>
      <c r="XDS376" s="306"/>
      <c r="XDT376" s="306"/>
      <c r="XDU376" s="306"/>
      <c r="XDV376" s="306"/>
      <c r="XDW376" s="302"/>
      <c r="XDX376" s="302"/>
      <c r="XDY376" s="302"/>
      <c r="XDZ376" s="302"/>
      <c r="XEA376" s="302"/>
    </row>
    <row r="377" s="301" customFormat="1" spans="1:16355">
      <c r="A377" s="312">
        <v>21305</v>
      </c>
      <c r="B377" s="313" t="s">
        <v>416</v>
      </c>
      <c r="C377" s="314">
        <v>12078</v>
      </c>
      <c r="XDR377" s="306"/>
      <c r="XDS377" s="306"/>
      <c r="XDT377" s="306"/>
      <c r="XDU377" s="306"/>
      <c r="XDV377" s="306"/>
      <c r="XDW377" s="302"/>
      <c r="XDX377" s="302"/>
      <c r="XDY377" s="302"/>
      <c r="XDZ377" s="302"/>
      <c r="XEA377" s="302"/>
    </row>
    <row r="378" s="301" customFormat="1" spans="1:16355">
      <c r="A378" s="312">
        <v>2130501</v>
      </c>
      <c r="B378" s="312" t="s">
        <v>98</v>
      </c>
      <c r="C378" s="314">
        <v>50</v>
      </c>
      <c r="XDR378" s="306"/>
      <c r="XDS378" s="306"/>
      <c r="XDT378" s="306"/>
      <c r="XDU378" s="306"/>
      <c r="XDV378" s="306"/>
      <c r="XDW378" s="302"/>
      <c r="XDX378" s="302"/>
      <c r="XDY378" s="302"/>
      <c r="XDZ378" s="302"/>
      <c r="XEA378" s="302"/>
    </row>
    <row r="379" s="301" customFormat="1" spans="1:16355">
      <c r="A379" s="312">
        <v>2130504</v>
      </c>
      <c r="B379" s="312" t="s">
        <v>417</v>
      </c>
      <c r="C379" s="314">
        <v>5</v>
      </c>
      <c r="XDR379" s="306"/>
      <c r="XDS379" s="306"/>
      <c r="XDT379" s="306"/>
      <c r="XDU379" s="306"/>
      <c r="XDV379" s="306"/>
      <c r="XDW379" s="302"/>
      <c r="XDX379" s="302"/>
      <c r="XDY379" s="302"/>
      <c r="XDZ379" s="302"/>
      <c r="XEA379" s="302"/>
    </row>
    <row r="380" s="301" customFormat="1" spans="1:16355">
      <c r="A380" s="312">
        <v>2130507</v>
      </c>
      <c r="B380" s="312" t="s">
        <v>418</v>
      </c>
      <c r="C380" s="314">
        <v>3</v>
      </c>
      <c r="XDR380" s="306"/>
      <c r="XDS380" s="306"/>
      <c r="XDT380" s="306"/>
      <c r="XDU380" s="306"/>
      <c r="XDV380" s="306"/>
      <c r="XDW380" s="302"/>
      <c r="XDX380" s="302"/>
      <c r="XDY380" s="302"/>
      <c r="XDZ380" s="302"/>
      <c r="XEA380" s="302"/>
    </row>
    <row r="381" s="301" customFormat="1" spans="1:16355">
      <c r="A381" s="312">
        <v>2130550</v>
      </c>
      <c r="B381" s="312" t="s">
        <v>419</v>
      </c>
      <c r="C381" s="314">
        <v>120</v>
      </c>
      <c r="XDR381" s="306"/>
      <c r="XDS381" s="306"/>
      <c r="XDT381" s="306"/>
      <c r="XDU381" s="306"/>
      <c r="XDV381" s="306"/>
      <c r="XDW381" s="302"/>
      <c r="XDX381" s="302"/>
      <c r="XDY381" s="302"/>
      <c r="XDZ381" s="302"/>
      <c r="XEA381" s="302"/>
    </row>
    <row r="382" s="301" customFormat="1" spans="1:16355">
      <c r="A382" s="312">
        <v>2130599</v>
      </c>
      <c r="B382" s="312" t="s">
        <v>420</v>
      </c>
      <c r="C382" s="314">
        <v>11900</v>
      </c>
      <c r="XDR382" s="306"/>
      <c r="XDS382" s="306"/>
      <c r="XDT382" s="306"/>
      <c r="XDU382" s="306"/>
      <c r="XDV382" s="306"/>
      <c r="XDW382" s="302"/>
      <c r="XDX382" s="302"/>
      <c r="XDY382" s="302"/>
      <c r="XDZ382" s="302"/>
      <c r="XEA382" s="302"/>
    </row>
    <row r="383" s="301" customFormat="1" spans="1:16355">
      <c r="A383" s="312">
        <v>21307</v>
      </c>
      <c r="B383" s="313" t="s">
        <v>421</v>
      </c>
      <c r="C383" s="314">
        <v>9846</v>
      </c>
      <c r="XDR383" s="306"/>
      <c r="XDS383" s="306"/>
      <c r="XDT383" s="306"/>
      <c r="XDU383" s="306"/>
      <c r="XDV383" s="306"/>
      <c r="XDW383" s="302"/>
      <c r="XDX383" s="302"/>
      <c r="XDY383" s="302"/>
      <c r="XDZ383" s="302"/>
      <c r="XEA383" s="302"/>
    </row>
    <row r="384" s="301" customFormat="1" spans="1:16355">
      <c r="A384" s="312">
        <v>2130701</v>
      </c>
      <c r="B384" s="312" t="s">
        <v>422</v>
      </c>
      <c r="C384" s="314">
        <v>1278</v>
      </c>
      <c r="XDR384" s="306"/>
      <c r="XDS384" s="306"/>
      <c r="XDT384" s="306"/>
      <c r="XDU384" s="306"/>
      <c r="XDV384" s="306"/>
      <c r="XDW384" s="302"/>
      <c r="XDX384" s="302"/>
      <c r="XDY384" s="302"/>
      <c r="XDZ384" s="302"/>
      <c r="XEA384" s="302"/>
    </row>
    <row r="385" s="301" customFormat="1" spans="1:16355">
      <c r="A385" s="312">
        <v>2130705</v>
      </c>
      <c r="B385" s="312" t="s">
        <v>423</v>
      </c>
      <c r="C385" s="314">
        <v>7588</v>
      </c>
      <c r="XDR385" s="306"/>
      <c r="XDS385" s="306"/>
      <c r="XDT385" s="306"/>
      <c r="XDU385" s="306"/>
      <c r="XDV385" s="306"/>
      <c r="XDW385" s="302"/>
      <c r="XDX385" s="302"/>
      <c r="XDY385" s="302"/>
      <c r="XDZ385" s="302"/>
      <c r="XEA385" s="302"/>
    </row>
    <row r="386" s="301" customFormat="1" spans="1:16355">
      <c r="A386" s="312">
        <v>2130706</v>
      </c>
      <c r="B386" s="312" t="s">
        <v>424</v>
      </c>
      <c r="C386" s="314">
        <v>460</v>
      </c>
      <c r="XDR386" s="306"/>
      <c r="XDS386" s="306"/>
      <c r="XDT386" s="306"/>
      <c r="XDU386" s="306"/>
      <c r="XDV386" s="306"/>
      <c r="XDW386" s="302"/>
      <c r="XDX386" s="302"/>
      <c r="XDY386" s="302"/>
      <c r="XDZ386" s="302"/>
      <c r="XEA386" s="302"/>
    </row>
    <row r="387" s="301" customFormat="1" spans="1:16355">
      <c r="A387" s="312">
        <v>2130707</v>
      </c>
      <c r="B387" s="312" t="s">
        <v>425</v>
      </c>
      <c r="C387" s="314">
        <v>420</v>
      </c>
      <c r="XDR387" s="306"/>
      <c r="XDS387" s="306"/>
      <c r="XDT387" s="306"/>
      <c r="XDU387" s="306"/>
      <c r="XDV387" s="306"/>
      <c r="XDW387" s="302"/>
      <c r="XDX387" s="302"/>
      <c r="XDY387" s="302"/>
      <c r="XDZ387" s="302"/>
      <c r="XEA387" s="302"/>
    </row>
    <row r="388" s="301" customFormat="1" spans="1:16355">
      <c r="A388" s="312">
        <v>2130799</v>
      </c>
      <c r="B388" s="312" t="s">
        <v>426</v>
      </c>
      <c r="C388" s="314">
        <v>100</v>
      </c>
      <c r="XDR388" s="306"/>
      <c r="XDS388" s="306"/>
      <c r="XDT388" s="306"/>
      <c r="XDU388" s="306"/>
      <c r="XDV388" s="306"/>
      <c r="XDW388" s="302"/>
      <c r="XDX388" s="302"/>
      <c r="XDY388" s="302"/>
      <c r="XDZ388" s="302"/>
      <c r="XEA388" s="302"/>
    </row>
    <row r="389" s="301" customFormat="1" spans="1:16355">
      <c r="A389" s="312">
        <v>21308</v>
      </c>
      <c r="B389" s="313" t="s">
        <v>427</v>
      </c>
      <c r="C389" s="314">
        <v>4448</v>
      </c>
      <c r="XDR389" s="306"/>
      <c r="XDS389" s="306"/>
      <c r="XDT389" s="306"/>
      <c r="XDU389" s="306"/>
      <c r="XDV389" s="306"/>
      <c r="XDW389" s="302"/>
      <c r="XDX389" s="302"/>
      <c r="XDY389" s="302"/>
      <c r="XDZ389" s="302"/>
      <c r="XEA389" s="302"/>
    </row>
    <row r="390" s="301" customFormat="1" spans="1:16355">
      <c r="A390" s="312">
        <v>2130801</v>
      </c>
      <c r="B390" s="312" t="s">
        <v>428</v>
      </c>
      <c r="C390" s="314">
        <v>248</v>
      </c>
      <c r="XDR390" s="306"/>
      <c r="XDS390" s="306"/>
      <c r="XDT390" s="306"/>
      <c r="XDU390" s="306"/>
      <c r="XDV390" s="306"/>
      <c r="XDW390" s="302"/>
      <c r="XDX390" s="302"/>
      <c r="XDY390" s="302"/>
      <c r="XDZ390" s="302"/>
      <c r="XEA390" s="302"/>
    </row>
    <row r="391" s="301" customFormat="1" spans="1:16355">
      <c r="A391" s="312">
        <v>2130803</v>
      </c>
      <c r="B391" s="312" t="s">
        <v>429</v>
      </c>
      <c r="C391" s="314">
        <v>3300</v>
      </c>
      <c r="XDR391" s="306"/>
      <c r="XDS391" s="306"/>
      <c r="XDT391" s="306"/>
      <c r="XDU391" s="306"/>
      <c r="XDV391" s="306"/>
      <c r="XDW391" s="302"/>
      <c r="XDX391" s="302"/>
      <c r="XDY391" s="302"/>
      <c r="XDZ391" s="302"/>
      <c r="XEA391" s="302"/>
    </row>
    <row r="392" s="301" customFormat="1" spans="1:16355">
      <c r="A392" s="312">
        <v>2130804</v>
      </c>
      <c r="B392" s="312" t="s">
        <v>430</v>
      </c>
      <c r="C392" s="314">
        <v>660</v>
      </c>
      <c r="XDR392" s="306"/>
      <c r="XDS392" s="306"/>
      <c r="XDT392" s="306"/>
      <c r="XDU392" s="306"/>
      <c r="XDV392" s="306"/>
      <c r="XDW392" s="302"/>
      <c r="XDX392" s="302"/>
      <c r="XDY392" s="302"/>
      <c r="XDZ392" s="302"/>
      <c r="XEA392" s="302"/>
    </row>
    <row r="393" s="301" customFormat="1" spans="1:16355">
      <c r="A393" s="312">
        <v>2130899</v>
      </c>
      <c r="B393" s="312" t="s">
        <v>431</v>
      </c>
      <c r="C393" s="314">
        <v>240</v>
      </c>
      <c r="XDR393" s="306"/>
      <c r="XDS393" s="306"/>
      <c r="XDT393" s="306"/>
      <c r="XDU393" s="306"/>
      <c r="XDV393" s="306"/>
      <c r="XDW393" s="302"/>
      <c r="XDX393" s="302"/>
      <c r="XDY393" s="302"/>
      <c r="XDZ393" s="302"/>
      <c r="XEA393" s="302"/>
    </row>
    <row r="394" s="301" customFormat="1" spans="1:16355">
      <c r="A394" s="312">
        <v>21309</v>
      </c>
      <c r="B394" s="313" t="s">
        <v>432</v>
      </c>
      <c r="C394" s="314">
        <v>2115</v>
      </c>
      <c r="XDR394" s="306"/>
      <c r="XDS394" s="306"/>
      <c r="XDT394" s="306"/>
      <c r="XDU394" s="306"/>
      <c r="XDV394" s="306"/>
      <c r="XDW394" s="302"/>
      <c r="XDX394" s="302"/>
      <c r="XDY394" s="302"/>
      <c r="XDZ394" s="302"/>
      <c r="XEA394" s="302"/>
    </row>
    <row r="395" s="301" customFormat="1" spans="1:16355">
      <c r="A395" s="312">
        <v>2130999</v>
      </c>
      <c r="B395" s="312" t="s">
        <v>433</v>
      </c>
      <c r="C395" s="314">
        <v>2115</v>
      </c>
      <c r="XDR395" s="306"/>
      <c r="XDS395" s="306"/>
      <c r="XDT395" s="306"/>
      <c r="XDU395" s="306"/>
      <c r="XDV395" s="306"/>
      <c r="XDW395" s="302"/>
      <c r="XDX395" s="302"/>
      <c r="XDY395" s="302"/>
      <c r="XDZ395" s="302"/>
      <c r="XEA395" s="302"/>
    </row>
    <row r="396" s="301" customFormat="1" spans="1:16355">
      <c r="A396" s="312">
        <v>21399</v>
      </c>
      <c r="B396" s="313" t="s">
        <v>434</v>
      </c>
      <c r="C396" s="314">
        <v>50</v>
      </c>
      <c r="XDR396" s="306"/>
      <c r="XDS396" s="306"/>
      <c r="XDT396" s="306"/>
      <c r="XDU396" s="306"/>
      <c r="XDV396" s="306"/>
      <c r="XDW396" s="302"/>
      <c r="XDX396" s="302"/>
      <c r="XDY396" s="302"/>
      <c r="XDZ396" s="302"/>
      <c r="XEA396" s="302"/>
    </row>
    <row r="397" s="301" customFormat="1" spans="1:16355">
      <c r="A397" s="312">
        <v>2139999</v>
      </c>
      <c r="B397" s="312" t="s">
        <v>435</v>
      </c>
      <c r="C397" s="314">
        <v>50</v>
      </c>
      <c r="XDR397" s="306"/>
      <c r="XDS397" s="306"/>
      <c r="XDT397" s="306"/>
      <c r="XDU397" s="306"/>
      <c r="XDV397" s="306"/>
      <c r="XDW397" s="302"/>
      <c r="XDX397" s="302"/>
      <c r="XDY397" s="302"/>
      <c r="XDZ397" s="302"/>
      <c r="XEA397" s="302"/>
    </row>
    <row r="398" s="301" customFormat="1" spans="1:16355">
      <c r="A398" s="312">
        <v>214</v>
      </c>
      <c r="B398" s="313" t="s">
        <v>436</v>
      </c>
      <c r="C398" s="314">
        <v>14688</v>
      </c>
      <c r="XDR398" s="306"/>
      <c r="XDS398" s="306"/>
      <c r="XDT398" s="306"/>
      <c r="XDU398" s="306"/>
      <c r="XDV398" s="306"/>
      <c r="XDW398" s="302"/>
      <c r="XDX398" s="302"/>
      <c r="XDY398" s="302"/>
      <c r="XDZ398" s="302"/>
      <c r="XEA398" s="302"/>
    </row>
    <row r="399" s="301" customFormat="1" spans="1:16355">
      <c r="A399" s="312">
        <v>21401</v>
      </c>
      <c r="B399" s="313" t="s">
        <v>437</v>
      </c>
      <c r="C399" s="314">
        <v>11018</v>
      </c>
      <c r="XDR399" s="306"/>
      <c r="XDS399" s="306"/>
      <c r="XDT399" s="306"/>
      <c r="XDU399" s="306"/>
      <c r="XDV399" s="306"/>
      <c r="XDW399" s="302"/>
      <c r="XDX399" s="302"/>
      <c r="XDY399" s="302"/>
      <c r="XDZ399" s="302"/>
      <c r="XEA399" s="302"/>
    </row>
    <row r="400" s="301" customFormat="1" spans="1:16355">
      <c r="A400" s="312">
        <v>2140101</v>
      </c>
      <c r="B400" s="312" t="s">
        <v>98</v>
      </c>
      <c r="C400" s="314">
        <v>3255</v>
      </c>
      <c r="XDR400" s="306"/>
      <c r="XDS400" s="306"/>
      <c r="XDT400" s="306"/>
      <c r="XDU400" s="306"/>
      <c r="XDV400" s="306"/>
      <c r="XDW400" s="302"/>
      <c r="XDX400" s="302"/>
      <c r="XDY400" s="302"/>
      <c r="XDZ400" s="302"/>
      <c r="XEA400" s="302"/>
    </row>
    <row r="401" s="301" customFormat="1" spans="1:16355">
      <c r="A401" s="312">
        <v>2140104</v>
      </c>
      <c r="B401" s="312" t="s">
        <v>438</v>
      </c>
      <c r="C401" s="314">
        <v>2030</v>
      </c>
      <c r="XDR401" s="306"/>
      <c r="XDS401" s="306"/>
      <c r="XDT401" s="306"/>
      <c r="XDU401" s="306"/>
      <c r="XDV401" s="306"/>
      <c r="XDW401" s="302"/>
      <c r="XDX401" s="302"/>
      <c r="XDY401" s="302"/>
      <c r="XDZ401" s="302"/>
      <c r="XEA401" s="302"/>
    </row>
    <row r="402" s="301" customFormat="1" spans="1:16355">
      <c r="A402" s="312">
        <v>2140106</v>
      </c>
      <c r="B402" s="312" t="s">
        <v>439</v>
      </c>
      <c r="C402" s="314">
        <v>804</v>
      </c>
      <c r="XDR402" s="306"/>
      <c r="XDS402" s="306"/>
      <c r="XDT402" s="306"/>
      <c r="XDU402" s="306"/>
      <c r="XDV402" s="306"/>
      <c r="XDW402" s="302"/>
      <c r="XDX402" s="302"/>
      <c r="XDY402" s="302"/>
      <c r="XDZ402" s="302"/>
      <c r="XEA402" s="302"/>
    </row>
    <row r="403" s="301" customFormat="1" spans="1:16355">
      <c r="A403" s="312">
        <v>2140109</v>
      </c>
      <c r="B403" s="312" t="s">
        <v>440</v>
      </c>
      <c r="C403" s="314">
        <v>35</v>
      </c>
      <c r="XDR403" s="306"/>
      <c r="XDS403" s="306"/>
      <c r="XDT403" s="306"/>
      <c r="XDU403" s="306"/>
      <c r="XDV403" s="306"/>
      <c r="XDW403" s="302"/>
      <c r="XDX403" s="302"/>
      <c r="XDY403" s="302"/>
      <c r="XDZ403" s="302"/>
      <c r="XEA403" s="302"/>
    </row>
    <row r="404" s="301" customFormat="1" spans="1:16355">
      <c r="A404" s="312">
        <v>2140110</v>
      </c>
      <c r="B404" s="312" t="s">
        <v>441</v>
      </c>
      <c r="C404" s="314">
        <v>28</v>
      </c>
      <c r="XDR404" s="306"/>
      <c r="XDS404" s="306"/>
      <c r="XDT404" s="306"/>
      <c r="XDU404" s="306"/>
      <c r="XDV404" s="306"/>
      <c r="XDW404" s="302"/>
      <c r="XDX404" s="302"/>
      <c r="XDY404" s="302"/>
      <c r="XDZ404" s="302"/>
      <c r="XEA404" s="302"/>
    </row>
    <row r="405" s="301" customFormat="1" spans="1:16355">
      <c r="A405" s="312">
        <v>2140112</v>
      </c>
      <c r="B405" s="312" t="s">
        <v>442</v>
      </c>
      <c r="C405" s="314">
        <v>188</v>
      </c>
      <c r="XDR405" s="306"/>
      <c r="XDS405" s="306"/>
      <c r="XDT405" s="306"/>
      <c r="XDU405" s="306"/>
      <c r="XDV405" s="306"/>
      <c r="XDW405" s="302"/>
      <c r="XDX405" s="302"/>
      <c r="XDY405" s="302"/>
      <c r="XDZ405" s="302"/>
      <c r="XEA405" s="302"/>
    </row>
    <row r="406" s="301" customFormat="1" spans="1:16355">
      <c r="A406" s="312">
        <v>2140199</v>
      </c>
      <c r="B406" s="312" t="s">
        <v>443</v>
      </c>
      <c r="C406" s="314">
        <v>4678</v>
      </c>
      <c r="XDR406" s="306"/>
      <c r="XDS406" s="306"/>
      <c r="XDT406" s="306"/>
      <c r="XDU406" s="306"/>
      <c r="XDV406" s="306"/>
      <c r="XDW406" s="302"/>
      <c r="XDX406" s="302"/>
      <c r="XDY406" s="302"/>
      <c r="XDZ406" s="302"/>
      <c r="XEA406" s="302"/>
    </row>
    <row r="407" s="301" customFormat="1" spans="1:16355">
      <c r="A407" s="312">
        <v>21404</v>
      </c>
      <c r="B407" s="313" t="s">
        <v>444</v>
      </c>
      <c r="C407" s="314">
        <v>50</v>
      </c>
      <c r="XDR407" s="306"/>
      <c r="XDS407" s="306"/>
      <c r="XDT407" s="306"/>
      <c r="XDU407" s="306"/>
      <c r="XDV407" s="306"/>
      <c r="XDW407" s="302"/>
      <c r="XDX407" s="302"/>
      <c r="XDY407" s="302"/>
      <c r="XDZ407" s="302"/>
      <c r="XEA407" s="302"/>
    </row>
    <row r="408" s="301" customFormat="1" spans="1:16355">
      <c r="A408" s="312">
        <v>2140499</v>
      </c>
      <c r="B408" s="312" t="s">
        <v>445</v>
      </c>
      <c r="C408" s="314">
        <v>50</v>
      </c>
      <c r="XDR408" s="306"/>
      <c r="XDS408" s="306"/>
      <c r="XDT408" s="306"/>
      <c r="XDU408" s="306"/>
      <c r="XDV408" s="306"/>
      <c r="XDW408" s="302"/>
      <c r="XDX408" s="302"/>
      <c r="XDY408" s="302"/>
      <c r="XDZ408" s="302"/>
      <c r="XEA408" s="302"/>
    </row>
    <row r="409" s="301" customFormat="1" spans="1:16355">
      <c r="A409" s="312">
        <v>21406</v>
      </c>
      <c r="B409" s="313" t="s">
        <v>446</v>
      </c>
      <c r="C409" s="314">
        <v>3000</v>
      </c>
      <c r="XDR409" s="306"/>
      <c r="XDS409" s="306"/>
      <c r="XDT409" s="306"/>
      <c r="XDU409" s="306"/>
      <c r="XDV409" s="306"/>
      <c r="XDW409" s="302"/>
      <c r="XDX409" s="302"/>
      <c r="XDY409" s="302"/>
      <c r="XDZ409" s="302"/>
      <c r="XEA409" s="302"/>
    </row>
    <row r="410" s="301" customFormat="1" spans="1:16355">
      <c r="A410" s="312">
        <v>2140601</v>
      </c>
      <c r="B410" s="312" t="s">
        <v>447</v>
      </c>
      <c r="C410" s="314">
        <v>3000</v>
      </c>
      <c r="XDR410" s="306"/>
      <c r="XDS410" s="306"/>
      <c r="XDT410" s="306"/>
      <c r="XDU410" s="306"/>
      <c r="XDV410" s="306"/>
      <c r="XDW410" s="302"/>
      <c r="XDX410" s="302"/>
      <c r="XDY410" s="302"/>
      <c r="XDZ410" s="302"/>
      <c r="XEA410" s="302"/>
    </row>
    <row r="411" s="301" customFormat="1" spans="1:16355">
      <c r="A411" s="312">
        <v>21499</v>
      </c>
      <c r="B411" s="313" t="s">
        <v>448</v>
      </c>
      <c r="C411" s="314">
        <v>620</v>
      </c>
      <c r="XDR411" s="306"/>
      <c r="XDS411" s="306"/>
      <c r="XDT411" s="306"/>
      <c r="XDU411" s="306"/>
      <c r="XDV411" s="306"/>
      <c r="XDW411" s="302"/>
      <c r="XDX411" s="302"/>
      <c r="XDY411" s="302"/>
      <c r="XDZ411" s="302"/>
      <c r="XEA411" s="302"/>
    </row>
    <row r="412" s="301" customFormat="1" spans="1:16355">
      <c r="A412" s="312">
        <v>2149901</v>
      </c>
      <c r="B412" s="312" t="s">
        <v>449</v>
      </c>
      <c r="C412" s="314">
        <v>620</v>
      </c>
      <c r="XDR412" s="306"/>
      <c r="XDS412" s="306"/>
      <c r="XDT412" s="306"/>
      <c r="XDU412" s="306"/>
      <c r="XDV412" s="306"/>
      <c r="XDW412" s="302"/>
      <c r="XDX412" s="302"/>
      <c r="XDY412" s="302"/>
      <c r="XDZ412" s="302"/>
      <c r="XEA412" s="302"/>
    </row>
    <row r="413" s="301" customFormat="1" spans="1:16355">
      <c r="A413" s="312">
        <v>2149999</v>
      </c>
      <c r="B413" s="312" t="s">
        <v>450</v>
      </c>
      <c r="C413" s="314"/>
      <c r="XDR413" s="306"/>
      <c r="XDS413" s="306"/>
      <c r="XDT413" s="306"/>
      <c r="XDU413" s="306"/>
      <c r="XDV413" s="306"/>
      <c r="XDW413" s="302"/>
      <c r="XDX413" s="302"/>
      <c r="XDY413" s="302"/>
      <c r="XDZ413" s="302"/>
      <c r="XEA413" s="302"/>
    </row>
    <row r="414" s="301" customFormat="1" spans="1:16355">
      <c r="A414" s="312">
        <v>215</v>
      </c>
      <c r="B414" s="313" t="s">
        <v>451</v>
      </c>
      <c r="C414" s="314">
        <v>845</v>
      </c>
      <c r="XDR414" s="306"/>
      <c r="XDS414" s="306"/>
      <c r="XDT414" s="306"/>
      <c r="XDU414" s="306"/>
      <c r="XDV414" s="306"/>
      <c r="XDW414" s="302"/>
      <c r="XDX414" s="302"/>
      <c r="XDY414" s="302"/>
      <c r="XDZ414" s="302"/>
      <c r="XEA414" s="302"/>
    </row>
    <row r="415" s="301" customFormat="1" spans="1:16355">
      <c r="A415" s="312">
        <v>21502</v>
      </c>
      <c r="B415" s="313" t="s">
        <v>452</v>
      </c>
      <c r="C415" s="314">
        <v>542</v>
      </c>
      <c r="XDR415" s="306"/>
      <c r="XDS415" s="306"/>
      <c r="XDT415" s="306"/>
      <c r="XDU415" s="306"/>
      <c r="XDV415" s="306"/>
      <c r="XDW415" s="302"/>
      <c r="XDX415" s="302"/>
      <c r="XDY415" s="302"/>
      <c r="XDZ415" s="302"/>
      <c r="XEA415" s="302"/>
    </row>
    <row r="416" s="301" customFormat="1" spans="1:16355">
      <c r="A416" s="312">
        <v>2150299</v>
      </c>
      <c r="B416" s="312" t="s">
        <v>453</v>
      </c>
      <c r="C416" s="314">
        <v>542</v>
      </c>
      <c r="XDR416" s="306"/>
      <c r="XDS416" s="306"/>
      <c r="XDT416" s="306"/>
      <c r="XDU416" s="306"/>
      <c r="XDV416" s="306"/>
      <c r="XDW416" s="302"/>
      <c r="XDX416" s="302"/>
      <c r="XDY416" s="302"/>
      <c r="XDZ416" s="302"/>
      <c r="XEA416" s="302"/>
    </row>
    <row r="417" s="301" customFormat="1" spans="1:16355">
      <c r="A417" s="312">
        <v>21505</v>
      </c>
      <c r="B417" s="313" t="s">
        <v>454</v>
      </c>
      <c r="C417" s="314">
        <v>25</v>
      </c>
      <c r="XDR417" s="306"/>
      <c r="XDS417" s="306"/>
      <c r="XDT417" s="306"/>
      <c r="XDU417" s="306"/>
      <c r="XDV417" s="306"/>
      <c r="XDW417" s="302"/>
      <c r="XDX417" s="302"/>
      <c r="XDY417" s="302"/>
      <c r="XDZ417" s="302"/>
      <c r="XEA417" s="302"/>
    </row>
    <row r="418" s="301" customFormat="1" spans="1:16355">
      <c r="A418" s="312">
        <v>2150501</v>
      </c>
      <c r="B418" s="312" t="s">
        <v>98</v>
      </c>
      <c r="C418" s="314">
        <v>5</v>
      </c>
      <c r="XDR418" s="306"/>
      <c r="XDS418" s="306"/>
      <c r="XDT418" s="306"/>
      <c r="XDU418" s="306"/>
      <c r="XDV418" s="306"/>
      <c r="XDW418" s="302"/>
      <c r="XDX418" s="302"/>
      <c r="XDY418" s="302"/>
      <c r="XDZ418" s="302"/>
      <c r="XEA418" s="302"/>
    </row>
    <row r="419" s="301" customFormat="1" spans="1:16355">
      <c r="A419" s="312">
        <v>2150599</v>
      </c>
      <c r="B419" s="312" t="s">
        <v>455</v>
      </c>
      <c r="C419" s="314">
        <v>20</v>
      </c>
      <c r="XDR419" s="306"/>
      <c r="XDS419" s="306"/>
      <c r="XDT419" s="306"/>
      <c r="XDU419" s="306"/>
      <c r="XDV419" s="306"/>
      <c r="XDW419" s="302"/>
      <c r="XDX419" s="302"/>
      <c r="XDY419" s="302"/>
      <c r="XDZ419" s="302"/>
      <c r="XEA419" s="302"/>
    </row>
    <row r="420" s="301" customFormat="1" spans="1:16355">
      <c r="A420" s="312">
        <v>21508</v>
      </c>
      <c r="B420" s="313" t="s">
        <v>456</v>
      </c>
      <c r="C420" s="314">
        <v>50</v>
      </c>
      <c r="XDR420" s="306"/>
      <c r="XDS420" s="306"/>
      <c r="XDT420" s="306"/>
      <c r="XDU420" s="306"/>
      <c r="XDV420" s="306"/>
      <c r="XDW420" s="302"/>
      <c r="XDX420" s="302"/>
      <c r="XDY420" s="302"/>
      <c r="XDZ420" s="302"/>
      <c r="XEA420" s="302"/>
    </row>
    <row r="421" s="301" customFormat="1" spans="1:16355">
      <c r="A421" s="312">
        <v>2150805</v>
      </c>
      <c r="B421" s="312" t="s">
        <v>457</v>
      </c>
      <c r="C421" s="314">
        <v>50</v>
      </c>
      <c r="XDR421" s="306"/>
      <c r="XDS421" s="306"/>
      <c r="XDT421" s="306"/>
      <c r="XDU421" s="306"/>
      <c r="XDV421" s="306"/>
      <c r="XDW421" s="302"/>
      <c r="XDX421" s="302"/>
      <c r="XDY421" s="302"/>
      <c r="XDZ421" s="302"/>
      <c r="XEA421" s="302"/>
    </row>
    <row r="422" s="301" customFormat="1" spans="1:16355">
      <c r="A422" s="312">
        <v>21599</v>
      </c>
      <c r="B422" s="313" t="s">
        <v>458</v>
      </c>
      <c r="C422" s="314">
        <v>228</v>
      </c>
      <c r="XDR422" s="306"/>
      <c r="XDS422" s="306"/>
      <c r="XDT422" s="306"/>
      <c r="XDU422" s="306"/>
      <c r="XDV422" s="306"/>
      <c r="XDW422" s="302"/>
      <c r="XDX422" s="302"/>
      <c r="XDY422" s="302"/>
      <c r="XDZ422" s="302"/>
      <c r="XEA422" s="302"/>
    </row>
    <row r="423" s="301" customFormat="1" spans="1:16355">
      <c r="A423" s="312">
        <v>2159999</v>
      </c>
      <c r="B423" s="312" t="s">
        <v>459</v>
      </c>
      <c r="C423" s="314">
        <v>228</v>
      </c>
      <c r="XDR423" s="306"/>
      <c r="XDS423" s="306"/>
      <c r="XDT423" s="306"/>
      <c r="XDU423" s="306"/>
      <c r="XDV423" s="306"/>
      <c r="XDW423" s="302"/>
      <c r="XDX423" s="302"/>
      <c r="XDY423" s="302"/>
      <c r="XDZ423" s="302"/>
      <c r="XEA423" s="302"/>
    </row>
    <row r="424" s="301" customFormat="1" spans="1:16355">
      <c r="A424" s="312">
        <v>216</v>
      </c>
      <c r="B424" s="313" t="s">
        <v>460</v>
      </c>
      <c r="C424" s="314">
        <v>680</v>
      </c>
      <c r="XDR424" s="306"/>
      <c r="XDS424" s="306"/>
      <c r="XDT424" s="306"/>
      <c r="XDU424" s="306"/>
      <c r="XDV424" s="306"/>
      <c r="XDW424" s="302"/>
      <c r="XDX424" s="302"/>
      <c r="XDY424" s="302"/>
      <c r="XDZ424" s="302"/>
      <c r="XEA424" s="302"/>
    </row>
    <row r="425" s="301" customFormat="1" spans="1:16355">
      <c r="A425" s="312">
        <v>21602</v>
      </c>
      <c r="B425" s="313" t="s">
        <v>461</v>
      </c>
      <c r="C425" s="314">
        <v>680</v>
      </c>
      <c r="XDR425" s="306"/>
      <c r="XDS425" s="306"/>
      <c r="XDT425" s="306"/>
      <c r="XDU425" s="306"/>
      <c r="XDV425" s="306"/>
      <c r="XDW425" s="302"/>
      <c r="XDX425" s="302"/>
      <c r="XDY425" s="302"/>
      <c r="XDZ425" s="302"/>
      <c r="XEA425" s="302"/>
    </row>
    <row r="426" s="301" customFormat="1" spans="1:16355">
      <c r="A426" s="312">
        <v>2160250</v>
      </c>
      <c r="B426" s="312" t="s">
        <v>113</v>
      </c>
      <c r="C426" s="314">
        <v>60</v>
      </c>
      <c r="XDR426" s="306"/>
      <c r="XDS426" s="306"/>
      <c r="XDT426" s="306"/>
      <c r="XDU426" s="306"/>
      <c r="XDV426" s="306"/>
      <c r="XDW426" s="302"/>
      <c r="XDX426" s="302"/>
      <c r="XDY426" s="302"/>
      <c r="XDZ426" s="302"/>
      <c r="XEA426" s="302"/>
    </row>
    <row r="427" s="301" customFormat="1" spans="1:16355">
      <c r="A427" s="312">
        <v>2160299</v>
      </c>
      <c r="B427" s="312" t="s">
        <v>462</v>
      </c>
      <c r="C427" s="314">
        <v>620</v>
      </c>
      <c r="XDR427" s="306"/>
      <c r="XDS427" s="306"/>
      <c r="XDT427" s="306"/>
      <c r="XDU427" s="306"/>
      <c r="XDV427" s="306"/>
      <c r="XDW427" s="302"/>
      <c r="XDX427" s="302"/>
      <c r="XDY427" s="302"/>
      <c r="XDZ427" s="302"/>
      <c r="XEA427" s="302"/>
    </row>
    <row r="428" s="301" customFormat="1" spans="1:16355">
      <c r="A428" s="312">
        <v>217</v>
      </c>
      <c r="B428" s="313" t="s">
        <v>463</v>
      </c>
      <c r="C428" s="314">
        <v>157</v>
      </c>
      <c r="XDR428" s="306"/>
      <c r="XDS428" s="306"/>
      <c r="XDT428" s="306"/>
      <c r="XDU428" s="306"/>
      <c r="XDV428" s="306"/>
      <c r="XDW428" s="302"/>
      <c r="XDX428" s="302"/>
      <c r="XDY428" s="302"/>
      <c r="XDZ428" s="302"/>
      <c r="XEA428" s="302"/>
    </row>
    <row r="429" s="301" customFormat="1" spans="1:16355">
      <c r="A429" s="312">
        <v>21702</v>
      </c>
      <c r="B429" s="313" t="s">
        <v>464</v>
      </c>
      <c r="C429" s="314">
        <v>57</v>
      </c>
      <c r="XDR429" s="306"/>
      <c r="XDS429" s="306"/>
      <c r="XDT429" s="306"/>
      <c r="XDU429" s="306"/>
      <c r="XDV429" s="306"/>
      <c r="XDW429" s="302"/>
      <c r="XDX429" s="302"/>
      <c r="XDY429" s="302"/>
      <c r="XDZ429" s="302"/>
      <c r="XEA429" s="302"/>
    </row>
    <row r="430" s="301" customFormat="1" spans="1:16355">
      <c r="A430" s="312">
        <v>2170299</v>
      </c>
      <c r="B430" s="312" t="s">
        <v>465</v>
      </c>
      <c r="C430" s="314">
        <v>57</v>
      </c>
      <c r="XDR430" s="306"/>
      <c r="XDS430" s="306"/>
      <c r="XDT430" s="306"/>
      <c r="XDU430" s="306"/>
      <c r="XDV430" s="306"/>
      <c r="XDW430" s="302"/>
      <c r="XDX430" s="302"/>
      <c r="XDY430" s="302"/>
      <c r="XDZ430" s="302"/>
      <c r="XEA430" s="302"/>
    </row>
    <row r="431" s="301" customFormat="1" spans="1:16355">
      <c r="A431" s="312">
        <v>21703</v>
      </c>
      <c r="B431" s="313" t="s">
        <v>466</v>
      </c>
      <c r="C431" s="314">
        <v>100</v>
      </c>
      <c r="XDR431" s="306"/>
      <c r="XDS431" s="306"/>
      <c r="XDT431" s="306"/>
      <c r="XDU431" s="306"/>
      <c r="XDV431" s="306"/>
      <c r="XDW431" s="302"/>
      <c r="XDX431" s="302"/>
      <c r="XDY431" s="302"/>
      <c r="XDZ431" s="302"/>
      <c r="XEA431" s="302"/>
    </row>
    <row r="432" s="301" customFormat="1" spans="1:16355">
      <c r="A432" s="312">
        <v>2170399</v>
      </c>
      <c r="B432" s="312" t="s">
        <v>467</v>
      </c>
      <c r="C432" s="314">
        <v>100</v>
      </c>
      <c r="XDR432" s="306"/>
      <c r="XDS432" s="306"/>
      <c r="XDT432" s="306"/>
      <c r="XDU432" s="306"/>
      <c r="XDV432" s="306"/>
      <c r="XDW432" s="302"/>
      <c r="XDX432" s="302"/>
      <c r="XDY432" s="302"/>
      <c r="XDZ432" s="302"/>
      <c r="XEA432" s="302"/>
    </row>
    <row r="433" s="301" customFormat="1" spans="1:16355">
      <c r="A433" s="312">
        <v>220</v>
      </c>
      <c r="B433" s="313" t="s">
        <v>468</v>
      </c>
      <c r="C433" s="314">
        <v>4928</v>
      </c>
      <c r="XDR433" s="306"/>
      <c r="XDS433" s="306"/>
      <c r="XDT433" s="306"/>
      <c r="XDU433" s="306"/>
      <c r="XDV433" s="306"/>
      <c r="XDW433" s="302"/>
      <c r="XDX433" s="302"/>
      <c r="XDY433" s="302"/>
      <c r="XDZ433" s="302"/>
      <c r="XEA433" s="302"/>
    </row>
    <row r="434" s="301" customFormat="1" spans="1:16355">
      <c r="A434" s="312">
        <v>22001</v>
      </c>
      <c r="B434" s="313" t="s">
        <v>469</v>
      </c>
      <c r="C434" s="314">
        <v>4806</v>
      </c>
      <c r="XDR434" s="306"/>
      <c r="XDS434" s="306"/>
      <c r="XDT434" s="306"/>
      <c r="XDU434" s="306"/>
      <c r="XDV434" s="306"/>
      <c r="XDW434" s="302"/>
      <c r="XDX434" s="302"/>
      <c r="XDY434" s="302"/>
      <c r="XDZ434" s="302"/>
      <c r="XEA434" s="302"/>
    </row>
    <row r="435" s="301" customFormat="1" spans="1:16355">
      <c r="A435" s="312">
        <v>2200101</v>
      </c>
      <c r="B435" s="312" t="s">
        <v>98</v>
      </c>
      <c r="C435" s="314">
        <v>3205</v>
      </c>
      <c r="XDR435" s="306"/>
      <c r="XDS435" s="306"/>
      <c r="XDT435" s="306"/>
      <c r="XDU435" s="306"/>
      <c r="XDV435" s="306"/>
      <c r="XDW435" s="302"/>
      <c r="XDX435" s="302"/>
      <c r="XDY435" s="302"/>
      <c r="XDZ435" s="302"/>
      <c r="XEA435" s="302"/>
    </row>
    <row r="436" s="301" customFormat="1" spans="1:16355">
      <c r="A436" s="312">
        <v>2200104</v>
      </c>
      <c r="B436" s="312" t="s">
        <v>470</v>
      </c>
      <c r="C436" s="314">
        <v>1200</v>
      </c>
      <c r="XDR436" s="306"/>
      <c r="XDS436" s="306"/>
      <c r="XDT436" s="306"/>
      <c r="XDU436" s="306"/>
      <c r="XDV436" s="306"/>
      <c r="XDW436" s="302"/>
      <c r="XDX436" s="302"/>
      <c r="XDY436" s="302"/>
      <c r="XDZ436" s="302"/>
      <c r="XEA436" s="302"/>
    </row>
    <row r="437" s="301" customFormat="1" spans="1:16355">
      <c r="A437" s="312">
        <v>2200150</v>
      </c>
      <c r="B437" s="312" t="s">
        <v>113</v>
      </c>
      <c r="C437" s="314">
        <v>20</v>
      </c>
      <c r="XDR437" s="306"/>
      <c r="XDS437" s="306"/>
      <c r="XDT437" s="306"/>
      <c r="XDU437" s="306"/>
      <c r="XDV437" s="306"/>
      <c r="XDW437" s="302"/>
      <c r="XDX437" s="302"/>
      <c r="XDY437" s="302"/>
      <c r="XDZ437" s="302"/>
      <c r="XEA437" s="302"/>
    </row>
    <row r="438" s="301" customFormat="1" spans="1:16355">
      <c r="A438" s="312">
        <v>2200199</v>
      </c>
      <c r="B438" s="312" t="s">
        <v>471</v>
      </c>
      <c r="C438" s="314">
        <v>381</v>
      </c>
      <c r="XDR438" s="306"/>
      <c r="XDS438" s="306"/>
      <c r="XDT438" s="306"/>
      <c r="XDU438" s="306"/>
      <c r="XDV438" s="306"/>
      <c r="XDW438" s="302"/>
      <c r="XDX438" s="302"/>
      <c r="XDY438" s="302"/>
      <c r="XDZ438" s="302"/>
      <c r="XEA438" s="302"/>
    </row>
    <row r="439" s="301" customFormat="1" spans="1:16355">
      <c r="A439" s="312">
        <v>22005</v>
      </c>
      <c r="B439" s="313" t="s">
        <v>472</v>
      </c>
      <c r="C439" s="314">
        <v>122</v>
      </c>
      <c r="XDR439" s="306"/>
      <c r="XDS439" s="306"/>
      <c r="XDT439" s="306"/>
      <c r="XDU439" s="306"/>
      <c r="XDV439" s="306"/>
      <c r="XDW439" s="302"/>
      <c r="XDX439" s="302"/>
      <c r="XDY439" s="302"/>
      <c r="XDZ439" s="302"/>
      <c r="XEA439" s="302"/>
    </row>
    <row r="440" s="301" customFormat="1" spans="1:16355">
      <c r="A440" s="312">
        <v>2200504</v>
      </c>
      <c r="B440" s="312" t="s">
        <v>473</v>
      </c>
      <c r="C440" s="314">
        <v>50</v>
      </c>
      <c r="XDR440" s="306"/>
      <c r="XDS440" s="306"/>
      <c r="XDT440" s="306"/>
      <c r="XDU440" s="306"/>
      <c r="XDV440" s="306"/>
      <c r="XDW440" s="302"/>
      <c r="XDX440" s="302"/>
      <c r="XDY440" s="302"/>
      <c r="XDZ440" s="302"/>
      <c r="XEA440" s="302"/>
    </row>
    <row r="441" s="301" customFormat="1" spans="1:16355">
      <c r="A441" s="312">
        <v>2200509</v>
      </c>
      <c r="B441" s="312" t="s">
        <v>474</v>
      </c>
      <c r="C441" s="314">
        <v>25</v>
      </c>
      <c r="XDR441" s="306"/>
      <c r="XDS441" s="306"/>
      <c r="XDT441" s="306"/>
      <c r="XDU441" s="306"/>
      <c r="XDV441" s="306"/>
      <c r="XDW441" s="302"/>
      <c r="XDX441" s="302"/>
      <c r="XDY441" s="302"/>
      <c r="XDZ441" s="302"/>
      <c r="XEA441" s="302"/>
    </row>
    <row r="442" s="301" customFormat="1" spans="1:16355">
      <c r="A442" s="312">
        <v>2200510</v>
      </c>
      <c r="B442" s="312" t="s">
        <v>475</v>
      </c>
      <c r="C442" s="314">
        <v>15</v>
      </c>
      <c r="XDR442" s="306"/>
      <c r="XDS442" s="306"/>
      <c r="XDT442" s="306"/>
      <c r="XDU442" s="306"/>
      <c r="XDV442" s="306"/>
      <c r="XDW442" s="302"/>
      <c r="XDX442" s="302"/>
      <c r="XDY442" s="302"/>
      <c r="XDZ442" s="302"/>
      <c r="XEA442" s="302"/>
    </row>
    <row r="443" s="301" customFormat="1" spans="1:16355">
      <c r="A443" s="312">
        <v>2200511</v>
      </c>
      <c r="B443" s="312" t="s">
        <v>476</v>
      </c>
      <c r="C443" s="314"/>
      <c r="XDR443" s="306"/>
      <c r="XDS443" s="306"/>
      <c r="XDT443" s="306"/>
      <c r="XDU443" s="306"/>
      <c r="XDV443" s="306"/>
      <c r="XDW443" s="302"/>
      <c r="XDX443" s="302"/>
      <c r="XDY443" s="302"/>
      <c r="XDZ443" s="302"/>
      <c r="XEA443" s="302"/>
    </row>
    <row r="444" s="301" customFormat="1" spans="1:16355">
      <c r="A444" s="312">
        <v>2200599</v>
      </c>
      <c r="B444" s="312" t="s">
        <v>477</v>
      </c>
      <c r="C444" s="314">
        <v>32</v>
      </c>
      <c r="XDR444" s="306"/>
      <c r="XDS444" s="306"/>
      <c r="XDT444" s="306"/>
      <c r="XDU444" s="306"/>
      <c r="XDV444" s="306"/>
      <c r="XDW444" s="302"/>
      <c r="XDX444" s="302"/>
      <c r="XDY444" s="302"/>
      <c r="XDZ444" s="302"/>
      <c r="XEA444" s="302"/>
    </row>
    <row r="445" s="301" customFormat="1" spans="1:16355">
      <c r="A445" s="312">
        <v>221</v>
      </c>
      <c r="B445" s="313" t="s">
        <v>478</v>
      </c>
      <c r="C445" s="314">
        <v>13503</v>
      </c>
      <c r="XDR445" s="306"/>
      <c r="XDS445" s="306"/>
      <c r="XDT445" s="306"/>
      <c r="XDU445" s="306"/>
      <c r="XDV445" s="306"/>
      <c r="XDW445" s="302"/>
      <c r="XDX445" s="302"/>
      <c r="XDY445" s="302"/>
      <c r="XDZ445" s="302"/>
      <c r="XEA445" s="302"/>
    </row>
    <row r="446" s="301" customFormat="1" spans="1:16355">
      <c r="A446" s="312">
        <v>22101</v>
      </c>
      <c r="B446" s="313" t="s">
        <v>479</v>
      </c>
      <c r="C446" s="314">
        <v>5670</v>
      </c>
      <c r="XDR446" s="306"/>
      <c r="XDS446" s="306"/>
      <c r="XDT446" s="306"/>
      <c r="XDU446" s="306"/>
      <c r="XDV446" s="306"/>
      <c r="XDW446" s="302"/>
      <c r="XDX446" s="302"/>
      <c r="XDY446" s="302"/>
      <c r="XDZ446" s="302"/>
      <c r="XEA446" s="302"/>
    </row>
    <row r="447" s="301" customFormat="1" spans="1:16355">
      <c r="A447" s="312">
        <v>2210103</v>
      </c>
      <c r="B447" s="312" t="s">
        <v>480</v>
      </c>
      <c r="C447" s="314">
        <v>690</v>
      </c>
      <c r="XDR447" s="306"/>
      <c r="XDS447" s="306"/>
      <c r="XDT447" s="306"/>
      <c r="XDU447" s="306"/>
      <c r="XDV447" s="306"/>
      <c r="XDW447" s="302"/>
      <c r="XDX447" s="302"/>
      <c r="XDY447" s="302"/>
      <c r="XDZ447" s="302"/>
      <c r="XEA447" s="302"/>
    </row>
    <row r="448" s="301" customFormat="1" spans="1:16355">
      <c r="A448" s="312">
        <v>2210105</v>
      </c>
      <c r="B448" s="312" t="s">
        <v>481</v>
      </c>
      <c r="C448" s="314">
        <v>180</v>
      </c>
      <c r="XDR448" s="306"/>
      <c r="XDS448" s="306"/>
      <c r="XDT448" s="306"/>
      <c r="XDU448" s="306"/>
      <c r="XDV448" s="306"/>
      <c r="XDW448" s="302"/>
      <c r="XDX448" s="302"/>
      <c r="XDY448" s="302"/>
      <c r="XDZ448" s="302"/>
      <c r="XEA448" s="302"/>
    </row>
    <row r="449" s="301" customFormat="1" spans="1:16355">
      <c r="A449" s="312">
        <v>2210108</v>
      </c>
      <c r="B449" s="312" t="s">
        <v>482</v>
      </c>
      <c r="C449" s="314">
        <v>3000</v>
      </c>
      <c r="XDR449" s="306"/>
      <c r="XDS449" s="306"/>
      <c r="XDT449" s="306"/>
      <c r="XDU449" s="306"/>
      <c r="XDV449" s="306"/>
      <c r="XDW449" s="302"/>
      <c r="XDX449" s="302"/>
      <c r="XDY449" s="302"/>
      <c r="XDZ449" s="302"/>
      <c r="XEA449" s="302"/>
    </row>
    <row r="450" s="301" customFormat="1" spans="1:16355">
      <c r="A450" s="312">
        <v>2210199</v>
      </c>
      <c r="B450" s="312" t="s">
        <v>483</v>
      </c>
      <c r="C450" s="314">
        <v>1800</v>
      </c>
      <c r="XDR450" s="306"/>
      <c r="XDS450" s="306"/>
      <c r="XDT450" s="306"/>
      <c r="XDU450" s="306"/>
      <c r="XDV450" s="306"/>
      <c r="XDW450" s="302"/>
      <c r="XDX450" s="302"/>
      <c r="XDY450" s="302"/>
      <c r="XDZ450" s="302"/>
      <c r="XEA450" s="302"/>
    </row>
    <row r="451" s="301" customFormat="1" spans="1:16355">
      <c r="A451" s="312">
        <v>22102</v>
      </c>
      <c r="B451" s="313" t="s">
        <v>484</v>
      </c>
      <c r="C451" s="314">
        <v>7323</v>
      </c>
      <c r="XDR451" s="306"/>
      <c r="XDS451" s="306"/>
      <c r="XDT451" s="306"/>
      <c r="XDU451" s="306"/>
      <c r="XDV451" s="306"/>
      <c r="XDW451" s="302"/>
      <c r="XDX451" s="302"/>
      <c r="XDY451" s="302"/>
      <c r="XDZ451" s="302"/>
      <c r="XEA451" s="302"/>
    </row>
    <row r="452" s="301" customFormat="1" spans="1:16355">
      <c r="A452" s="312">
        <v>2210201</v>
      </c>
      <c r="B452" s="312" t="s">
        <v>485</v>
      </c>
      <c r="C452" s="314">
        <v>7323</v>
      </c>
      <c r="XDR452" s="306"/>
      <c r="XDS452" s="306"/>
      <c r="XDT452" s="306"/>
      <c r="XDU452" s="306"/>
      <c r="XDV452" s="306"/>
      <c r="XDW452" s="302"/>
      <c r="XDX452" s="302"/>
      <c r="XDY452" s="302"/>
      <c r="XDZ452" s="302"/>
      <c r="XEA452" s="302"/>
    </row>
    <row r="453" s="301" customFormat="1" spans="1:16355">
      <c r="A453" s="312">
        <v>22103</v>
      </c>
      <c r="B453" s="313" t="s">
        <v>486</v>
      </c>
      <c r="C453" s="314">
        <v>510</v>
      </c>
      <c r="XDR453" s="306"/>
      <c r="XDS453" s="306"/>
      <c r="XDT453" s="306"/>
      <c r="XDU453" s="306"/>
      <c r="XDV453" s="306"/>
      <c r="XDW453" s="302"/>
      <c r="XDX453" s="302"/>
      <c r="XDY453" s="302"/>
      <c r="XDZ453" s="302"/>
      <c r="XEA453" s="302"/>
    </row>
    <row r="454" s="301" customFormat="1" spans="1:16355">
      <c r="A454" s="312">
        <v>2210399</v>
      </c>
      <c r="B454" s="312" t="s">
        <v>487</v>
      </c>
      <c r="C454" s="314">
        <v>510</v>
      </c>
      <c r="XDR454" s="306"/>
      <c r="XDS454" s="306"/>
      <c r="XDT454" s="306"/>
      <c r="XDU454" s="306"/>
      <c r="XDV454" s="306"/>
      <c r="XDW454" s="302"/>
      <c r="XDX454" s="302"/>
      <c r="XDY454" s="302"/>
      <c r="XDZ454" s="302"/>
      <c r="XEA454" s="302"/>
    </row>
    <row r="455" s="301" customFormat="1" spans="1:16355">
      <c r="A455" s="312">
        <v>222</v>
      </c>
      <c r="B455" s="313" t="s">
        <v>488</v>
      </c>
      <c r="C455" s="314">
        <v>3690</v>
      </c>
      <c r="XDR455" s="306"/>
      <c r="XDS455" s="306"/>
      <c r="XDT455" s="306"/>
      <c r="XDU455" s="306"/>
      <c r="XDV455" s="306"/>
      <c r="XDW455" s="302"/>
      <c r="XDX455" s="302"/>
      <c r="XDY455" s="302"/>
      <c r="XDZ455" s="302"/>
      <c r="XEA455" s="302"/>
    </row>
    <row r="456" s="301" customFormat="1" spans="1:16355">
      <c r="A456" s="312">
        <v>22201</v>
      </c>
      <c r="B456" s="313" t="s">
        <v>489</v>
      </c>
      <c r="C456" s="314">
        <v>3540</v>
      </c>
      <c r="XDR456" s="306"/>
      <c r="XDS456" s="306"/>
      <c r="XDT456" s="306"/>
      <c r="XDU456" s="306"/>
      <c r="XDV456" s="306"/>
      <c r="XDW456" s="302"/>
      <c r="XDX456" s="302"/>
      <c r="XDY456" s="302"/>
      <c r="XDZ456" s="302"/>
      <c r="XEA456" s="302"/>
    </row>
    <row r="457" s="301" customFormat="1" spans="1:16355">
      <c r="A457" s="312">
        <v>2220199</v>
      </c>
      <c r="B457" s="312" t="s">
        <v>490</v>
      </c>
      <c r="C457" s="314">
        <v>3540</v>
      </c>
      <c r="XDR457" s="306"/>
      <c r="XDS457" s="306"/>
      <c r="XDT457" s="306"/>
      <c r="XDU457" s="306"/>
      <c r="XDV457" s="306"/>
      <c r="XDW457" s="302"/>
      <c r="XDX457" s="302"/>
      <c r="XDY457" s="302"/>
      <c r="XDZ457" s="302"/>
      <c r="XEA457" s="302"/>
    </row>
    <row r="458" s="301" customFormat="1" spans="1:16355">
      <c r="A458" s="312">
        <v>22204</v>
      </c>
      <c r="B458" s="313" t="s">
        <v>491</v>
      </c>
      <c r="C458" s="314">
        <v>150</v>
      </c>
      <c r="XDR458" s="306"/>
      <c r="XDS458" s="306"/>
      <c r="XDT458" s="306"/>
      <c r="XDU458" s="306"/>
      <c r="XDV458" s="306"/>
      <c r="XDW458" s="302"/>
      <c r="XDX458" s="302"/>
      <c r="XDY458" s="302"/>
      <c r="XDZ458" s="302"/>
      <c r="XEA458" s="302"/>
    </row>
    <row r="459" s="301" customFormat="1" spans="1:16355">
      <c r="A459" s="312">
        <v>2220401</v>
      </c>
      <c r="B459" s="312" t="s">
        <v>492</v>
      </c>
      <c r="C459" s="314">
        <v>150</v>
      </c>
      <c r="XDR459" s="306"/>
      <c r="XDS459" s="306"/>
      <c r="XDT459" s="306"/>
      <c r="XDU459" s="306"/>
      <c r="XDV459" s="306"/>
      <c r="XDW459" s="302"/>
      <c r="XDX459" s="302"/>
      <c r="XDY459" s="302"/>
      <c r="XDZ459" s="302"/>
      <c r="XEA459" s="302"/>
    </row>
    <row r="460" s="301" customFormat="1" spans="1:16355">
      <c r="A460" s="312">
        <v>224</v>
      </c>
      <c r="B460" s="313" t="s">
        <v>493</v>
      </c>
      <c r="C460" s="314">
        <v>2870</v>
      </c>
      <c r="XDR460" s="306"/>
      <c r="XDS460" s="306"/>
      <c r="XDT460" s="306"/>
      <c r="XDU460" s="306"/>
      <c r="XDV460" s="306"/>
      <c r="XDW460" s="302"/>
      <c r="XDX460" s="302"/>
      <c r="XDY460" s="302"/>
      <c r="XDZ460" s="302"/>
      <c r="XEA460" s="302"/>
    </row>
    <row r="461" s="301" customFormat="1" spans="1:16355">
      <c r="A461" s="312">
        <v>22401</v>
      </c>
      <c r="B461" s="313" t="s">
        <v>494</v>
      </c>
      <c r="C461" s="314">
        <v>990</v>
      </c>
      <c r="XDR461" s="306"/>
      <c r="XDS461" s="306"/>
      <c r="XDT461" s="306"/>
      <c r="XDU461" s="306"/>
      <c r="XDV461" s="306"/>
      <c r="XDW461" s="302"/>
      <c r="XDX461" s="302"/>
      <c r="XDY461" s="302"/>
      <c r="XDZ461" s="302"/>
      <c r="XEA461" s="302"/>
    </row>
    <row r="462" s="301" customFormat="1" spans="1:16355">
      <c r="A462" s="312">
        <v>2240101</v>
      </c>
      <c r="B462" s="312" t="s">
        <v>98</v>
      </c>
      <c r="C462" s="314">
        <v>700</v>
      </c>
      <c r="XDR462" s="306"/>
      <c r="XDS462" s="306"/>
      <c r="XDT462" s="306"/>
      <c r="XDU462" s="306"/>
      <c r="XDV462" s="306"/>
      <c r="XDW462" s="302"/>
      <c r="XDX462" s="302"/>
      <c r="XDY462" s="302"/>
      <c r="XDZ462" s="302"/>
      <c r="XEA462" s="302"/>
    </row>
    <row r="463" s="301" customFormat="1" spans="1:16355">
      <c r="A463" s="312">
        <v>2240108</v>
      </c>
      <c r="B463" s="312" t="s">
        <v>495</v>
      </c>
      <c r="C463" s="314">
        <v>50</v>
      </c>
      <c r="XDR463" s="306"/>
      <c r="XDS463" s="306"/>
      <c r="XDT463" s="306"/>
      <c r="XDU463" s="306"/>
      <c r="XDV463" s="306"/>
      <c r="XDW463" s="302"/>
      <c r="XDX463" s="302"/>
      <c r="XDY463" s="302"/>
      <c r="XDZ463" s="302"/>
      <c r="XEA463" s="302"/>
    </row>
    <row r="464" s="301" customFormat="1" spans="1:16355">
      <c r="A464" s="312">
        <v>2240199</v>
      </c>
      <c r="B464" s="312" t="s">
        <v>496</v>
      </c>
      <c r="C464" s="314">
        <v>240</v>
      </c>
      <c r="XDR464" s="306"/>
      <c r="XDS464" s="306"/>
      <c r="XDT464" s="306"/>
      <c r="XDU464" s="306"/>
      <c r="XDV464" s="306"/>
      <c r="XDW464" s="302"/>
      <c r="XDX464" s="302"/>
      <c r="XDY464" s="302"/>
      <c r="XDZ464" s="302"/>
      <c r="XEA464" s="302"/>
    </row>
    <row r="465" s="301" customFormat="1" spans="1:16355">
      <c r="A465" s="312">
        <v>22402</v>
      </c>
      <c r="B465" s="313" t="s">
        <v>497</v>
      </c>
      <c r="C465" s="314">
        <v>830</v>
      </c>
      <c r="XDR465" s="306"/>
      <c r="XDS465" s="306"/>
      <c r="XDT465" s="306"/>
      <c r="XDU465" s="306"/>
      <c r="XDV465" s="306"/>
      <c r="XDW465" s="302"/>
      <c r="XDX465" s="302"/>
      <c r="XDY465" s="302"/>
      <c r="XDZ465" s="302"/>
      <c r="XEA465" s="302"/>
    </row>
    <row r="466" s="301" customFormat="1" spans="1:16355">
      <c r="A466" s="312">
        <v>2240299</v>
      </c>
      <c r="B466" s="312" t="s">
        <v>498</v>
      </c>
      <c r="C466" s="314">
        <v>830</v>
      </c>
      <c r="XDR466" s="306"/>
      <c r="XDS466" s="306"/>
      <c r="XDT466" s="306"/>
      <c r="XDU466" s="306"/>
      <c r="XDV466" s="306"/>
      <c r="XDW466" s="302"/>
      <c r="XDX466" s="302"/>
      <c r="XDY466" s="302"/>
      <c r="XDZ466" s="302"/>
      <c r="XEA466" s="302"/>
    </row>
    <row r="467" s="301" customFormat="1" spans="1:16355">
      <c r="A467" s="312">
        <v>22403</v>
      </c>
      <c r="B467" s="313" t="s">
        <v>499</v>
      </c>
      <c r="C467" s="314">
        <v>100</v>
      </c>
      <c r="XDR467" s="306"/>
      <c r="XDS467" s="306"/>
      <c r="XDT467" s="306"/>
      <c r="XDU467" s="306"/>
      <c r="XDV467" s="306"/>
      <c r="XDW467" s="302"/>
      <c r="XDX467" s="302"/>
      <c r="XDY467" s="302"/>
      <c r="XDZ467" s="302"/>
      <c r="XEA467" s="302"/>
    </row>
    <row r="468" s="301" customFormat="1" spans="1:16355">
      <c r="A468" s="312">
        <v>2240304</v>
      </c>
      <c r="B468" s="312" t="s">
        <v>500</v>
      </c>
      <c r="C468" s="314">
        <v>80</v>
      </c>
      <c r="XDR468" s="306"/>
      <c r="XDS468" s="306"/>
      <c r="XDT468" s="306"/>
      <c r="XDU468" s="306"/>
      <c r="XDV468" s="306"/>
      <c r="XDW468" s="302"/>
      <c r="XDX468" s="302"/>
      <c r="XDY468" s="302"/>
      <c r="XDZ468" s="302"/>
      <c r="XEA468" s="302"/>
    </row>
    <row r="469" s="301" customFormat="1" spans="1:16355">
      <c r="A469" s="312">
        <v>2240399</v>
      </c>
      <c r="B469" s="312" t="s">
        <v>501</v>
      </c>
      <c r="C469" s="314">
        <v>20</v>
      </c>
      <c r="XDR469" s="306"/>
      <c r="XDS469" s="306"/>
      <c r="XDT469" s="306"/>
      <c r="XDU469" s="306"/>
      <c r="XDV469" s="306"/>
      <c r="XDW469" s="302"/>
      <c r="XDX469" s="302"/>
      <c r="XDY469" s="302"/>
      <c r="XDZ469" s="302"/>
      <c r="XEA469" s="302"/>
    </row>
    <row r="470" s="301" customFormat="1" spans="1:16355">
      <c r="A470" s="312">
        <v>22406</v>
      </c>
      <c r="B470" s="313" t="s">
        <v>502</v>
      </c>
      <c r="C470" s="314">
        <v>210</v>
      </c>
      <c r="XDR470" s="306"/>
      <c r="XDS470" s="306"/>
      <c r="XDT470" s="306"/>
      <c r="XDU470" s="306"/>
      <c r="XDV470" s="306"/>
      <c r="XDW470" s="302"/>
      <c r="XDX470" s="302"/>
      <c r="XDY470" s="302"/>
      <c r="XDZ470" s="302"/>
      <c r="XEA470" s="302"/>
    </row>
    <row r="471" s="301" customFormat="1" spans="1:16355">
      <c r="A471" s="312">
        <v>2240601</v>
      </c>
      <c r="B471" s="312" t="s">
        <v>503</v>
      </c>
      <c r="C471" s="314">
        <v>180</v>
      </c>
      <c r="XDR471" s="306"/>
      <c r="XDS471" s="306"/>
      <c r="XDT471" s="306"/>
      <c r="XDU471" s="306"/>
      <c r="XDV471" s="306"/>
      <c r="XDW471" s="302"/>
      <c r="XDX471" s="302"/>
      <c r="XDY471" s="302"/>
      <c r="XDZ471" s="302"/>
      <c r="XEA471" s="302"/>
    </row>
    <row r="472" s="301" customFormat="1" spans="1:16355">
      <c r="A472" s="312">
        <v>2240602</v>
      </c>
      <c r="B472" s="312" t="s">
        <v>504</v>
      </c>
      <c r="C472" s="314">
        <v>30</v>
      </c>
      <c r="XDR472" s="306"/>
      <c r="XDS472" s="306"/>
      <c r="XDT472" s="306"/>
      <c r="XDU472" s="306"/>
      <c r="XDV472" s="306"/>
      <c r="XDW472" s="302"/>
      <c r="XDX472" s="302"/>
      <c r="XDY472" s="302"/>
      <c r="XDZ472" s="302"/>
      <c r="XEA472" s="302"/>
    </row>
    <row r="473" s="301" customFormat="1" spans="1:16355">
      <c r="A473" s="312">
        <v>22407</v>
      </c>
      <c r="B473" s="313" t="s">
        <v>505</v>
      </c>
      <c r="C473" s="314">
        <v>200</v>
      </c>
      <c r="XDR473" s="306"/>
      <c r="XDS473" s="306"/>
      <c r="XDT473" s="306"/>
      <c r="XDU473" s="306"/>
      <c r="XDV473" s="306"/>
      <c r="XDW473" s="302"/>
      <c r="XDX473" s="302"/>
      <c r="XDY473" s="302"/>
      <c r="XDZ473" s="302"/>
      <c r="XEA473" s="302"/>
    </row>
    <row r="474" s="301" customFormat="1" spans="1:16355">
      <c r="A474" s="312">
        <v>2240703</v>
      </c>
      <c r="B474" s="312" t="s">
        <v>506</v>
      </c>
      <c r="C474" s="314">
        <v>200</v>
      </c>
      <c r="XDR474" s="306"/>
      <c r="XDS474" s="306"/>
      <c r="XDT474" s="306"/>
      <c r="XDU474" s="306"/>
      <c r="XDV474" s="306"/>
      <c r="XDW474" s="302"/>
      <c r="XDX474" s="302"/>
      <c r="XDY474" s="302"/>
      <c r="XDZ474" s="302"/>
      <c r="XEA474" s="302"/>
    </row>
    <row r="475" s="301" customFormat="1" spans="1:16355">
      <c r="A475" s="312">
        <v>22499</v>
      </c>
      <c r="B475" s="313" t="s">
        <v>507</v>
      </c>
      <c r="C475" s="314">
        <v>540</v>
      </c>
      <c r="XDR475" s="306"/>
      <c r="XDS475" s="306"/>
      <c r="XDT475" s="306"/>
      <c r="XDU475" s="306"/>
      <c r="XDV475" s="306"/>
      <c r="XDW475" s="302"/>
      <c r="XDX475" s="302"/>
      <c r="XDY475" s="302"/>
      <c r="XDZ475" s="302"/>
      <c r="XEA475" s="302"/>
    </row>
    <row r="476" s="301" customFormat="1" spans="1:16355">
      <c r="A476" s="312">
        <v>2249999</v>
      </c>
      <c r="B476" s="312" t="s">
        <v>508</v>
      </c>
      <c r="C476" s="314">
        <v>540</v>
      </c>
      <c r="XDR476" s="306"/>
      <c r="XDS476" s="306"/>
      <c r="XDT476" s="306"/>
      <c r="XDU476" s="306"/>
      <c r="XDV476" s="306"/>
      <c r="XDW476" s="302"/>
      <c r="XDX476" s="302"/>
      <c r="XDY476" s="302"/>
      <c r="XDZ476" s="302"/>
      <c r="XEA476" s="302"/>
    </row>
    <row r="477" s="301" customFormat="1" spans="1:16355">
      <c r="A477" s="312">
        <v>227</v>
      </c>
      <c r="B477" s="313" t="s">
        <v>509</v>
      </c>
      <c r="C477" s="314">
        <v>4940</v>
      </c>
      <c r="XDR477" s="306"/>
      <c r="XDS477" s="306"/>
      <c r="XDT477" s="306"/>
      <c r="XDU477" s="306"/>
      <c r="XDV477" s="306"/>
      <c r="XDW477" s="302"/>
      <c r="XDX477" s="302"/>
      <c r="XDY477" s="302"/>
      <c r="XDZ477" s="302"/>
      <c r="XEA477" s="302"/>
    </row>
    <row r="478" s="301" customFormat="1" spans="1:16355">
      <c r="A478" s="312">
        <v>232</v>
      </c>
      <c r="B478" s="313" t="s">
        <v>510</v>
      </c>
      <c r="C478" s="314">
        <v>10000</v>
      </c>
      <c r="XDR478" s="306"/>
      <c r="XDS478" s="306"/>
      <c r="XDT478" s="306"/>
      <c r="XDU478" s="306"/>
      <c r="XDV478" s="306"/>
      <c r="XDW478" s="302"/>
      <c r="XDX478" s="302"/>
      <c r="XDY478" s="302"/>
      <c r="XDZ478" s="302"/>
      <c r="XEA478" s="302"/>
    </row>
    <row r="479" s="301" customFormat="1" spans="1:16355">
      <c r="A479" s="312">
        <v>23203</v>
      </c>
      <c r="B479" s="313" t="s">
        <v>511</v>
      </c>
      <c r="C479" s="314">
        <v>10000</v>
      </c>
      <c r="XDR479" s="306"/>
      <c r="XDS479" s="306"/>
      <c r="XDT479" s="306"/>
      <c r="XDU479" s="306"/>
      <c r="XDV479" s="306"/>
      <c r="XDW479" s="302"/>
      <c r="XDX479" s="302"/>
      <c r="XDY479" s="302"/>
      <c r="XDZ479" s="302"/>
      <c r="XEA479" s="302"/>
    </row>
    <row r="480" s="301" customFormat="1" spans="1:16355">
      <c r="A480" s="312">
        <v>2320301</v>
      </c>
      <c r="B480" s="312" t="s">
        <v>512</v>
      </c>
      <c r="C480" s="314">
        <v>10000</v>
      </c>
      <c r="XDR480" s="306"/>
      <c r="XDS480" s="306"/>
      <c r="XDT480" s="306"/>
      <c r="XDU480" s="306"/>
      <c r="XDV480" s="306"/>
      <c r="XDW480" s="302"/>
      <c r="XDX480" s="302"/>
      <c r="XDY480" s="302"/>
      <c r="XDZ480" s="302"/>
      <c r="XEA480" s="302"/>
    </row>
    <row r="1047731" s="302" customFormat="1" ht="13.5"/>
    <row r="1047732" s="302" customFormat="1" ht="13.5"/>
    <row r="1047733" s="302" customFormat="1" ht="13.5"/>
    <row r="1047734" s="302" customFormat="1" ht="13.5"/>
    <row r="1047735" s="302" customFormat="1" ht="13.5"/>
    <row r="1047736" s="302" customFormat="1" ht="13.5"/>
    <row r="1047737" s="302" customFormat="1" ht="13.5"/>
    <row r="1047738" s="302" customFormat="1" ht="13.5"/>
    <row r="1047739" s="302" customFormat="1" ht="13.5"/>
    <row r="1047740" s="302" customFormat="1" ht="13.5"/>
    <row r="1047741" s="302" customFormat="1" ht="13.5"/>
    <row r="1047742" s="302" customFormat="1" ht="13.5"/>
    <row r="1047743" s="302" customFormat="1" ht="13.5"/>
    <row r="1047744" s="302" customFormat="1" ht="13.5"/>
    <row r="1047745" s="302" customFormat="1" ht="13.5"/>
    <row r="1047746" s="302" customFormat="1" ht="13.5"/>
    <row r="1047747" s="302" customFormat="1" ht="13.5"/>
    <row r="1047748" s="302" customFormat="1" ht="13.5"/>
    <row r="1047749" s="302" customFormat="1" ht="13.5"/>
    <row r="1047750" s="302" customFormat="1" ht="13.5"/>
    <row r="1047751" s="302" customFormat="1" ht="13.5"/>
    <row r="1047752" s="302" customFormat="1" ht="13.5"/>
    <row r="1047753" s="302" customFormat="1" ht="13.5"/>
    <row r="1047754" s="302" customFormat="1" ht="13.5"/>
    <row r="1047755" s="302" customFormat="1" ht="13.5"/>
    <row r="1047756" s="302" customFormat="1" ht="13.5"/>
    <row r="1047757" s="302" customFormat="1" ht="13.5"/>
    <row r="1047758" s="302" customFormat="1" ht="13.5"/>
    <row r="1047759" s="302" customFormat="1" ht="13.5"/>
    <row r="1047760" s="302" customFormat="1" ht="13.5"/>
    <row r="1047761" s="302" customFormat="1" ht="13.5"/>
    <row r="1047762" s="302" customFormat="1" ht="13.5"/>
    <row r="1047763" s="302" customFormat="1" ht="13.5"/>
    <row r="1047764" s="302" customFormat="1" ht="13.5"/>
    <row r="1047765" s="302" customFormat="1" ht="13.5"/>
    <row r="1047766" s="302" customFormat="1" ht="13.5"/>
    <row r="1047767" s="302" customFormat="1" ht="13.5"/>
    <row r="1047768" s="302" customFormat="1" ht="13.5"/>
    <row r="1047769" s="302" customFormat="1" ht="13.5"/>
    <row r="1047770" s="302" customFormat="1" ht="13.5"/>
    <row r="1047771" s="302" customFormat="1" ht="13.5"/>
    <row r="1047772" s="302" customFormat="1" ht="13.5"/>
    <row r="1047773" s="302" customFormat="1" ht="13.5"/>
    <row r="1047774" s="302" customFormat="1" ht="13.5"/>
    <row r="1047775" s="302" customFormat="1" ht="13.5"/>
    <row r="1047776" s="302" customFormat="1" ht="13.5"/>
    <row r="1047777" s="302" customFormat="1" ht="13.5"/>
    <row r="1047778" s="302" customFormat="1" ht="13.5"/>
    <row r="1047779" s="302" customFormat="1" ht="13.5"/>
    <row r="1047780" s="302" customFormat="1" ht="13.5"/>
    <row r="1047781" s="302" customFormat="1" ht="13.5"/>
    <row r="1047782" s="302" customFormat="1" ht="13.5"/>
    <row r="1047783" s="302" customFormat="1" ht="13.5"/>
    <row r="1047784" s="302" customFormat="1" ht="13.5"/>
    <row r="1047785" s="302" customFormat="1" ht="13.5"/>
    <row r="1047786" s="302" customFormat="1" ht="13.5"/>
    <row r="1047787" s="302" customFormat="1" ht="13.5"/>
    <row r="1047788" s="302" customFormat="1" ht="13.5"/>
    <row r="1047789" s="302" customFormat="1" ht="13.5"/>
    <row r="1047790" s="302" customFormat="1" ht="13.5"/>
    <row r="1047791" s="302" customFormat="1" ht="13.5"/>
    <row r="1047792" s="302" customFormat="1" ht="13.5"/>
    <row r="1047793" s="302" customFormat="1" ht="13.5"/>
    <row r="1047794" s="302" customFormat="1" ht="13.5"/>
    <row r="1047795" s="302" customFormat="1" ht="13.5"/>
    <row r="1047796" s="302" customFormat="1" ht="13.5"/>
    <row r="1047797" s="302" customFormat="1" ht="13.5"/>
    <row r="1047798" s="302" customFormat="1" ht="13.5"/>
    <row r="1047799" s="302" customFormat="1" ht="13.5"/>
    <row r="1047800" s="302" customFormat="1" ht="13.5"/>
    <row r="1047801" s="302" customFormat="1" ht="13.5"/>
    <row r="1047802" s="302" customFormat="1" ht="13.5"/>
    <row r="1047803" s="302" customFormat="1" ht="13.5"/>
    <row r="1047804" s="302" customFormat="1" ht="13.5"/>
    <row r="1047805" s="302" customFormat="1" ht="13.5"/>
    <row r="1047806" s="302" customFormat="1" ht="13.5"/>
    <row r="1047807" s="302" customFormat="1" ht="13.5"/>
    <row r="1047808" s="302" customFormat="1" ht="13.5"/>
    <row r="1047809" s="302" customFormat="1" ht="13.5"/>
    <row r="1047810" s="302" customFormat="1" ht="13.5"/>
    <row r="1047811" s="302" customFormat="1" ht="13.5"/>
    <row r="1047812" s="302" customFormat="1" ht="13.5"/>
    <row r="1047813" s="302" customFormat="1" ht="13.5"/>
    <row r="1047814" s="302" customFormat="1" ht="13.5"/>
    <row r="1047815" s="302" customFormat="1" ht="13.5"/>
    <row r="1047816" s="302" customFormat="1" ht="13.5"/>
    <row r="1047817" s="302" customFormat="1" ht="13.5"/>
    <row r="1047818" s="302" customFormat="1" ht="13.5"/>
    <row r="1047819" s="302" customFormat="1" ht="13.5"/>
    <row r="1047820" s="302" customFormat="1" ht="13.5"/>
    <row r="1047821" s="302" customFormat="1" ht="13.5"/>
    <row r="1047822" s="302" customFormat="1" ht="13.5"/>
    <row r="1047823" s="302" customFormat="1" ht="13.5"/>
    <row r="1047824" s="302" customFormat="1" ht="13.5"/>
    <row r="1047825" s="302" customFormat="1" ht="13.5"/>
    <row r="1047826" s="302" customFormat="1" ht="13.5"/>
    <row r="1047827" s="302" customFormat="1" ht="13.5"/>
    <row r="1047828" s="302" customFormat="1" ht="13.5"/>
    <row r="1047829" s="302" customFormat="1" ht="13.5"/>
    <row r="1047830" s="302" customFormat="1" ht="13.5"/>
    <row r="1047831" s="302" customFormat="1" ht="13.5"/>
    <row r="1047832" s="302" customFormat="1" ht="13.5"/>
    <row r="1047833" s="302" customFormat="1" ht="13.5"/>
    <row r="1047834" s="302" customFormat="1" ht="13.5"/>
    <row r="1047835" s="302" customFormat="1" ht="13.5"/>
    <row r="1047836" s="302" customFormat="1" ht="13.5"/>
    <row r="1047837" s="302" customFormat="1" ht="13.5"/>
    <row r="1047838" s="302" customFormat="1" ht="13.5"/>
    <row r="1047839" s="302" customFormat="1" ht="13.5"/>
    <row r="1047840" s="302" customFormat="1" ht="13.5"/>
    <row r="1047841" s="302" customFormat="1" ht="13.5"/>
    <row r="1047842" s="302" customFormat="1" ht="13.5"/>
    <row r="1047843" s="302" customFormat="1" ht="13.5"/>
    <row r="1047844" s="302" customFormat="1" ht="13.5"/>
    <row r="1047845" s="302" customFormat="1" ht="13.5"/>
    <row r="1047846" s="302" customFormat="1" ht="13.5"/>
    <row r="1047847" s="302" customFormat="1" ht="13.5"/>
    <row r="1047848" s="302" customFormat="1" ht="13.5"/>
    <row r="1047849" s="302" customFormat="1" ht="13.5"/>
    <row r="1047850" s="302" customFormat="1" ht="13.5"/>
    <row r="1047851" s="302" customFormat="1" ht="13.5"/>
    <row r="1047852" s="302" customFormat="1" ht="13.5"/>
    <row r="1047853" s="302" customFormat="1" ht="13.5"/>
    <row r="1047854" s="302" customFormat="1" ht="13.5"/>
    <row r="1047855" s="302" customFormat="1" ht="13.5"/>
    <row r="1047856" s="302" customFormat="1" ht="13.5"/>
    <row r="1047857" s="302" customFormat="1" ht="13.5"/>
    <row r="1047858" s="302" customFormat="1" ht="13.5"/>
    <row r="1047859" s="302" customFormat="1" ht="13.5"/>
    <row r="1047860" s="302" customFormat="1" ht="13.5"/>
    <row r="1047861" s="302" customFormat="1" ht="13.5"/>
    <row r="1047862" s="302" customFormat="1" ht="13.5"/>
    <row r="1047863" s="302" customFormat="1" ht="13.5"/>
    <row r="1047864" s="302" customFormat="1" ht="13.5"/>
    <row r="1047865" s="302" customFormat="1" ht="13.5"/>
    <row r="1047866" s="302" customFormat="1" ht="13.5"/>
    <row r="1047867" s="302" customFormat="1" ht="13.5"/>
    <row r="1047868" s="302" customFormat="1" ht="13.5"/>
    <row r="1047869" s="302" customFormat="1" ht="13.5"/>
    <row r="1047870" s="302" customFormat="1" ht="13.5"/>
    <row r="1047871" s="302" customFormat="1" ht="13.5"/>
    <row r="1047872" s="302" customFormat="1" ht="13.5"/>
    <row r="1047873" s="302" customFormat="1" ht="13.5"/>
    <row r="1047874" s="302" customFormat="1" ht="13.5"/>
    <row r="1047875" s="302" customFormat="1" ht="13.5"/>
    <row r="1047876" s="302" customFormat="1" ht="13.5"/>
    <row r="1047877" s="302" customFormat="1" ht="13.5"/>
    <row r="1047878" s="302" customFormat="1" ht="13.5"/>
    <row r="1047879" s="302" customFormat="1" ht="13.5"/>
    <row r="1047880" s="302" customFormat="1" ht="13.5"/>
    <row r="1047881" s="302" customFormat="1" ht="13.5"/>
    <row r="1047882" s="302" customFormat="1" ht="13.5"/>
    <row r="1047883" s="302" customFormat="1" ht="13.5"/>
    <row r="1047884" s="302" customFormat="1" ht="13.5"/>
    <row r="1047885" s="302" customFormat="1" ht="13.5"/>
    <row r="1047886" s="302" customFormat="1" ht="13.5"/>
    <row r="1047887" s="302" customFormat="1" ht="13.5"/>
    <row r="1047888" s="302" customFormat="1" ht="13.5"/>
    <row r="1047889" s="302" customFormat="1" ht="13.5"/>
    <row r="1047890" s="302" customFormat="1" ht="13.5"/>
    <row r="1047891" s="302" customFormat="1" ht="13.5"/>
    <row r="1047892" s="302" customFormat="1" ht="13.5"/>
    <row r="1047893" s="302" customFormat="1" ht="13.5"/>
    <row r="1047894" s="302" customFormat="1" ht="13.5"/>
    <row r="1047895" s="302" customFormat="1" ht="13.5"/>
    <row r="1047896" s="302" customFormat="1" ht="13.5"/>
    <row r="1047897" s="302" customFormat="1" ht="13.5"/>
    <row r="1047898" s="302" customFormat="1" ht="13.5"/>
    <row r="1047899" s="302" customFormat="1" ht="13.5"/>
    <row r="1047900" s="302" customFormat="1" ht="13.5"/>
    <row r="1047901" s="302" customFormat="1" ht="13.5"/>
    <row r="1047902" s="302" customFormat="1" ht="13.5"/>
    <row r="1047903" s="302" customFormat="1" ht="13.5"/>
    <row r="1047904" s="302" customFormat="1" ht="13.5"/>
    <row r="1047905" s="302" customFormat="1" ht="13.5"/>
    <row r="1047906" s="302" customFormat="1" ht="13.5"/>
    <row r="1047907" s="302" customFormat="1" ht="13.5"/>
    <row r="1047908" s="302" customFormat="1" ht="13.5"/>
    <row r="1047909" s="302" customFormat="1" ht="13.5"/>
    <row r="1047910" s="302" customFormat="1" ht="13.5"/>
    <row r="1047911" s="302" customFormat="1" ht="13.5"/>
    <row r="1047912" s="302" customFormat="1" ht="13.5"/>
    <row r="1047913" s="302" customFormat="1" ht="13.5"/>
    <row r="1047914" s="302" customFormat="1" ht="13.5"/>
    <row r="1047915" s="302" customFormat="1" ht="13.5"/>
    <row r="1047916" s="302" customFormat="1" ht="13.5"/>
    <row r="1047917" s="302" customFormat="1" ht="13.5"/>
    <row r="1047918" s="302" customFormat="1" ht="13.5"/>
    <row r="1047919" s="302" customFormat="1" ht="13.5"/>
    <row r="1047920" s="302" customFormat="1" ht="13.5"/>
    <row r="1047921" s="302" customFormat="1" ht="13.5"/>
    <row r="1047922" s="302" customFormat="1" ht="13.5"/>
    <row r="1047923" s="302" customFormat="1" ht="13.5"/>
    <row r="1047924" s="302" customFormat="1" ht="13.5"/>
    <row r="1047925" s="302" customFormat="1" ht="13.5"/>
    <row r="1047926" s="302" customFormat="1" ht="13.5"/>
    <row r="1047927" s="302" customFormat="1" ht="13.5"/>
    <row r="1047928" s="302" customFormat="1" ht="13.5"/>
    <row r="1047929" s="302" customFormat="1" ht="13.5"/>
    <row r="1047930" s="302" customFormat="1" ht="13.5"/>
    <row r="1047931" s="302" customFormat="1" ht="13.5"/>
    <row r="1047932" s="302" customFormat="1" ht="13.5"/>
    <row r="1047933" s="302" customFormat="1" ht="13.5"/>
    <row r="1047934" s="302" customFormat="1" ht="13.5"/>
    <row r="1047935" s="302" customFormat="1" ht="13.5"/>
    <row r="1047936" s="302" customFormat="1" ht="13.5"/>
    <row r="1047937" s="302" customFormat="1" ht="13.5"/>
    <row r="1047938" s="302" customFormat="1" ht="13.5"/>
    <row r="1047939" s="302" customFormat="1" ht="13.5"/>
    <row r="1047940" s="302" customFormat="1" ht="13.5"/>
    <row r="1047941" s="302" customFormat="1" ht="13.5"/>
    <row r="1047942" s="302" customFormat="1" ht="13.5"/>
    <row r="1047943" s="302" customFormat="1" ht="13.5"/>
    <row r="1047944" s="302" customFormat="1" ht="13.5"/>
    <row r="1047945" s="302" customFormat="1" ht="13.5"/>
    <row r="1047946" s="302" customFormat="1" ht="13.5"/>
    <row r="1047947" s="302" customFormat="1" ht="13.5"/>
    <row r="1047948" s="302" customFormat="1" ht="13.5"/>
    <row r="1047949" s="302" customFormat="1" ht="13.5"/>
    <row r="1047950" s="302" customFormat="1" ht="13.5"/>
    <row r="1047951" s="302" customFormat="1" ht="13.5"/>
    <row r="1047952" s="302" customFormat="1" ht="13.5"/>
    <row r="1047953" s="302" customFormat="1" ht="13.5"/>
    <row r="1047954" s="302" customFormat="1" ht="13.5"/>
    <row r="1047955" s="302" customFormat="1" ht="13.5"/>
    <row r="1047956" s="302" customFormat="1" ht="13.5"/>
    <row r="1047957" s="302" customFormat="1" ht="13.5"/>
    <row r="1047958" s="302" customFormat="1" ht="13.5"/>
    <row r="1047959" s="302" customFormat="1" ht="13.5"/>
    <row r="1047960" s="302" customFormat="1" ht="13.5"/>
    <row r="1047961" s="302" customFormat="1" ht="13.5"/>
    <row r="1047962" s="302" customFormat="1" ht="13.5"/>
    <row r="1047963" s="302" customFormat="1" ht="13.5"/>
    <row r="1047964" s="302" customFormat="1" ht="13.5"/>
    <row r="1047965" s="302" customFormat="1" ht="13.5"/>
    <row r="1047966" s="302" customFormat="1" ht="13.5"/>
    <row r="1047967" s="302" customFormat="1" ht="13.5"/>
    <row r="1047968" s="302" customFormat="1" ht="13.5"/>
    <row r="1047969" s="302" customFormat="1" ht="13.5"/>
    <row r="1047970" s="302" customFormat="1" ht="13.5"/>
    <row r="1047971" s="302" customFormat="1" ht="13.5"/>
    <row r="1047972" s="302" customFormat="1" ht="13.5"/>
    <row r="1047973" s="302" customFormat="1" ht="13.5"/>
    <row r="1047974" s="302" customFormat="1" ht="13.5"/>
    <row r="1047975" s="302" customFormat="1" ht="13.5"/>
    <row r="1047976" s="302" customFormat="1" ht="13.5"/>
    <row r="1047977" s="302" customFormat="1" ht="13.5"/>
    <row r="1047978" s="302" customFormat="1" ht="13.5"/>
    <row r="1047979" s="302" customFormat="1" ht="13.5"/>
    <row r="1047980" s="302" customFormat="1" ht="13.5"/>
    <row r="1047981" s="302" customFormat="1" ht="13.5"/>
    <row r="1047982" s="302" customFormat="1" ht="13.5"/>
    <row r="1047983" s="302" customFormat="1" ht="13.5"/>
    <row r="1047984" s="302" customFormat="1" ht="13.5"/>
    <row r="1047985" s="302" customFormat="1" ht="13.5"/>
    <row r="1047986" s="302" customFormat="1" ht="13.5"/>
    <row r="1047987" s="302" customFormat="1" ht="13.5"/>
    <row r="1047988" s="302" customFormat="1" ht="13.5"/>
    <row r="1047989" s="302" customFormat="1" ht="13.5"/>
    <row r="1047990" s="302" customFormat="1" ht="13.5"/>
    <row r="1047991" s="302" customFormat="1" ht="13.5"/>
    <row r="1047992" s="302" customFormat="1" ht="13.5"/>
    <row r="1047993" s="302" customFormat="1" ht="13.5"/>
    <row r="1047994" s="302" customFormat="1" ht="13.5"/>
    <row r="1047995" s="302" customFormat="1" ht="13.5"/>
    <row r="1047996" s="302" customFormat="1" ht="13.5"/>
    <row r="1047997" s="302" customFormat="1" ht="13.5"/>
    <row r="1047998" s="302" customFormat="1" ht="13.5"/>
    <row r="1047999" s="302" customFormat="1" ht="13.5"/>
    <row r="1048000" s="302" customFormat="1" ht="13.5"/>
    <row r="1048001" s="302" customFormat="1" ht="13.5"/>
    <row r="1048002" s="302" customFormat="1" ht="13.5"/>
    <row r="1048003" s="302" customFormat="1" ht="13.5"/>
    <row r="1048004" s="302" customFormat="1" ht="13.5"/>
    <row r="1048005" s="302" customFormat="1" ht="13.5"/>
    <row r="1048006" s="302" customFormat="1" ht="13.5"/>
    <row r="1048007" s="302" customFormat="1" ht="13.5"/>
    <row r="1048008" s="302" customFormat="1" ht="13.5"/>
    <row r="1048009" s="302" customFormat="1" ht="13.5"/>
    <row r="1048010" s="302" customFormat="1" ht="13.5"/>
    <row r="1048011" s="302" customFormat="1" ht="13.5"/>
    <row r="1048012" s="302" customFormat="1" ht="13.5"/>
    <row r="1048013" s="302" customFormat="1" ht="13.5"/>
    <row r="1048014" s="302" customFormat="1" ht="13.5"/>
    <row r="1048015" s="302" customFormat="1" ht="13.5"/>
    <row r="1048016" s="302" customFormat="1" ht="13.5"/>
    <row r="1048017" s="302" customFormat="1" ht="13.5"/>
    <row r="1048018" s="302" customFormat="1" ht="13.5"/>
    <row r="1048019" s="302" customFormat="1" ht="13.5"/>
    <row r="1048020" s="302" customFormat="1" ht="13.5"/>
    <row r="1048021" s="302" customFormat="1" ht="13.5"/>
    <row r="1048022" s="302" customFormat="1" ht="13.5"/>
    <row r="1048023" s="302" customFormat="1" ht="13.5"/>
    <row r="1048024" s="302" customFormat="1" ht="13.5"/>
    <row r="1048025" s="302" customFormat="1" ht="13.5"/>
    <row r="1048026" s="302" customFormat="1" ht="13.5"/>
    <row r="1048027" s="302" customFormat="1" ht="13.5"/>
    <row r="1048028" s="302" customFormat="1" ht="13.5"/>
    <row r="1048029" s="302" customFormat="1" ht="13.5"/>
    <row r="1048030" s="302" customFormat="1" ht="13.5"/>
    <row r="1048031" s="302" customFormat="1" ht="13.5"/>
    <row r="1048032" s="302" customFormat="1" ht="13.5"/>
    <row r="1048033" s="302" customFormat="1" ht="13.5"/>
    <row r="1048034" s="302" customFormat="1" ht="13.5"/>
    <row r="1048035" s="302" customFormat="1" ht="13.5"/>
    <row r="1048036" s="302" customFormat="1" ht="13.5"/>
    <row r="1048037" s="302" customFormat="1" ht="13.5"/>
    <row r="1048038" s="302" customFormat="1" ht="13.5"/>
    <row r="1048039" s="302" customFormat="1" ht="13.5"/>
    <row r="1048040" s="302" customFormat="1" ht="13.5"/>
    <row r="1048041" s="302" customFormat="1" ht="13.5"/>
    <row r="1048042" s="302" customFormat="1" ht="13.5"/>
    <row r="1048043" s="302" customFormat="1" ht="13.5"/>
    <row r="1048044" s="302" customFormat="1" ht="13.5"/>
    <row r="1048045" s="302" customFormat="1" ht="13.5"/>
    <row r="1048046" s="302" customFormat="1" ht="13.5"/>
    <row r="1048047" s="302" customFormat="1" ht="13.5"/>
    <row r="1048048" s="302" customFormat="1" ht="13.5"/>
    <row r="1048049" s="302" customFormat="1" ht="13.5"/>
    <row r="1048050" s="302" customFormat="1" ht="13.5"/>
    <row r="1048051" s="302" customFormat="1" ht="13.5"/>
    <row r="1048052" s="302" customFormat="1" ht="13.5"/>
    <row r="1048053" s="302" customFormat="1" ht="13.5"/>
    <row r="1048054" s="302" customFormat="1" ht="13.5"/>
    <row r="1048055" s="302" customFormat="1" ht="13.5"/>
    <row r="1048056" s="302" customFormat="1" ht="13.5"/>
    <row r="1048057" s="302" customFormat="1" ht="13.5"/>
    <row r="1048058" s="302" customFormat="1" ht="13.5"/>
    <row r="1048059" s="302" customFormat="1" ht="13.5"/>
    <row r="1048060" s="302" customFormat="1" ht="13.5"/>
    <row r="1048061" s="302" customFormat="1" ht="13.5"/>
    <row r="1048062" s="302" customFormat="1" ht="13.5"/>
    <row r="1048063" s="302" customFormat="1" ht="13.5"/>
    <row r="1048064" s="302" customFormat="1" ht="13.5"/>
    <row r="1048065" s="302" customFormat="1" ht="13.5"/>
    <row r="1048066" s="302" customFormat="1" ht="13.5"/>
    <row r="1048067" s="302" customFormat="1" ht="13.5"/>
    <row r="1048068" s="302" customFormat="1" ht="13.5"/>
    <row r="1048069" s="302" customFormat="1" ht="13.5"/>
    <row r="1048070" s="302" customFormat="1" ht="13.5"/>
    <row r="1048071" s="302" customFormat="1" ht="13.5"/>
    <row r="1048072" s="302" customFormat="1" ht="13.5"/>
    <row r="1048073" s="302" customFormat="1" ht="13.5"/>
    <row r="1048074" s="302" customFormat="1" ht="13.5"/>
    <row r="1048075" s="302" customFormat="1" ht="13.5"/>
    <row r="1048076" s="302" customFormat="1" ht="13.5"/>
    <row r="1048077" s="302" customFormat="1" ht="13.5"/>
    <row r="1048078" s="302" customFormat="1" ht="13.5"/>
    <row r="1048079" s="302" customFormat="1" ht="13.5"/>
    <row r="1048080" s="302" customFormat="1" ht="13.5"/>
    <row r="1048081" s="302" customFormat="1" ht="13.5"/>
    <row r="1048082" s="302" customFormat="1" ht="13.5"/>
    <row r="1048083" s="302" customFormat="1" ht="13.5"/>
    <row r="1048084" s="302" customFormat="1" ht="13.5"/>
    <row r="1048085" s="302" customFormat="1" ht="13.5"/>
    <row r="1048086" s="302" customFormat="1" ht="13.5"/>
    <row r="1048087" s="302" customFormat="1" ht="13.5"/>
    <row r="1048088" s="302" customFormat="1" ht="13.5"/>
    <row r="1048089" s="302" customFormat="1" ht="13.5"/>
    <row r="1048090" s="302" customFormat="1" ht="13.5"/>
    <row r="1048091" s="302" customFormat="1" ht="13.5"/>
    <row r="1048092" s="302" customFormat="1" ht="13.5"/>
    <row r="1048093" s="302" customFormat="1" ht="13.5"/>
    <row r="1048094" s="302" customFormat="1" ht="13.5"/>
    <row r="1048095" s="302" customFormat="1" ht="13.5"/>
    <row r="1048096" s="302" customFormat="1" ht="13.5"/>
    <row r="1048097" s="302" customFormat="1" ht="13.5"/>
    <row r="1048098" s="302" customFormat="1" ht="13.5"/>
    <row r="1048099" s="302" customFormat="1" ht="13.5"/>
    <row r="1048100" s="302" customFormat="1" ht="13.5"/>
    <row r="1048101" s="302" customFormat="1" ht="13.5"/>
    <row r="1048102" s="302" customFormat="1" ht="13.5"/>
    <row r="1048103" s="302" customFormat="1" ht="13.5"/>
    <row r="1048104" s="302" customFormat="1" ht="13.5"/>
    <row r="1048105" s="302" customFormat="1" ht="13.5"/>
    <row r="1048106" s="302" customFormat="1" ht="13.5"/>
    <row r="1048107" s="302" customFormat="1" ht="13.5"/>
    <row r="1048108" s="302" customFormat="1" ht="13.5"/>
    <row r="1048109" s="302" customFormat="1" ht="13.5"/>
    <row r="1048110" s="302" customFormat="1" ht="13.5"/>
    <row r="1048111" s="302" customFormat="1" ht="13.5"/>
    <row r="1048112" s="302" customFormat="1" ht="13.5"/>
    <row r="1048113" s="302" customFormat="1" ht="13.5"/>
    <row r="1048114" s="302" customFormat="1" ht="13.5"/>
    <row r="1048115" s="302" customFormat="1" ht="13.5"/>
    <row r="1048116" s="302" customFormat="1" ht="13.5"/>
    <row r="1048117" s="302" customFormat="1" ht="13.5"/>
    <row r="1048118" s="302" customFormat="1" ht="13.5"/>
    <row r="1048119" s="302" customFormat="1" ht="13.5"/>
    <row r="1048120" s="302" customFormat="1" ht="13.5"/>
    <row r="1048121" s="302" customFormat="1" ht="13.5"/>
    <row r="1048122" s="302" customFormat="1" ht="13.5"/>
    <row r="1048123" s="302" customFormat="1" ht="13.5"/>
    <row r="1048124" s="302" customFormat="1" ht="13.5"/>
    <row r="1048125" s="302" customFormat="1" ht="13.5"/>
    <row r="1048126" s="302" customFormat="1" ht="13.5"/>
    <row r="1048127" s="302" customFormat="1" ht="13.5"/>
    <row r="1048128" s="302" customFormat="1" ht="13.5"/>
    <row r="1048129" s="302" customFormat="1" ht="13.5"/>
    <row r="1048130" s="302" customFormat="1" ht="13.5"/>
    <row r="1048131" s="302" customFormat="1" ht="13.5"/>
    <row r="1048132" s="302" customFormat="1" ht="13.5"/>
    <row r="1048133" s="302" customFormat="1" ht="13.5"/>
    <row r="1048134" s="302" customFormat="1" ht="13.5"/>
    <row r="1048135" s="302" customFormat="1" ht="13.5"/>
    <row r="1048136" s="302" customFormat="1" ht="13.5"/>
    <row r="1048137" s="302" customFormat="1" ht="13.5"/>
    <row r="1048138" s="302" customFormat="1" ht="13.5"/>
    <row r="1048139" s="302" customFormat="1" ht="13.5"/>
    <row r="1048140" s="302" customFormat="1" ht="13.5"/>
    <row r="1048141" s="302" customFormat="1" ht="13.5"/>
    <row r="1048142" s="302" customFormat="1" ht="13.5"/>
    <row r="1048143" s="302" customFormat="1" ht="13.5"/>
    <row r="1048144" s="302" customFormat="1" ht="13.5"/>
    <row r="1048145" s="302" customFormat="1" ht="13.5"/>
    <row r="1048146" s="302" customFormat="1" ht="13.5"/>
    <row r="1048147" s="302" customFormat="1" ht="13.5"/>
    <row r="1048148" s="302" customFormat="1" ht="13.5"/>
    <row r="1048149" s="302" customFormat="1" ht="13.5"/>
    <row r="1048150" s="302" customFormat="1" ht="13.5"/>
    <row r="1048151" s="302" customFormat="1" ht="13.5"/>
    <row r="1048152" s="302" customFormat="1" ht="13.5"/>
    <row r="1048153" s="302" customFormat="1" ht="13.5"/>
    <row r="1048154" s="302" customFormat="1" ht="13.5"/>
    <row r="1048155" s="302" customFormat="1" ht="13.5"/>
    <row r="1048156" s="302" customFormat="1" ht="13.5"/>
    <row r="1048157" s="302" customFormat="1" ht="13.5"/>
    <row r="1048158" s="302" customFormat="1" ht="13.5"/>
    <row r="1048159" s="302" customFormat="1" ht="13.5"/>
    <row r="1048160" s="302" customFormat="1" ht="13.5"/>
    <row r="1048161" s="302" customFormat="1" ht="13.5"/>
    <row r="1048162" s="302" customFormat="1" ht="13.5"/>
    <row r="1048163" s="302" customFormat="1" ht="13.5"/>
    <row r="1048164" s="302" customFormat="1" ht="13.5"/>
    <row r="1048165" s="302" customFormat="1" ht="13.5"/>
    <row r="1048166" s="302" customFormat="1" ht="13.5"/>
    <row r="1048167" s="302" customFormat="1" ht="13.5"/>
    <row r="1048168" s="302" customFormat="1" ht="13.5"/>
    <row r="1048169" s="302" customFormat="1" ht="13.5"/>
    <row r="1048170" s="302" customFormat="1" ht="13.5"/>
    <row r="1048171" s="302" customFormat="1" ht="13.5"/>
    <row r="1048172" s="302" customFormat="1" ht="13.5"/>
    <row r="1048173" s="302" customFormat="1" ht="13.5"/>
    <row r="1048174" s="302" customFormat="1" ht="13.5"/>
    <row r="1048175" s="302" customFormat="1" ht="13.5"/>
    <row r="1048176" s="302" customFormat="1" ht="13.5"/>
    <row r="1048177" s="302" customFormat="1" ht="13.5"/>
    <row r="1048178" s="302" customFormat="1" ht="13.5"/>
    <row r="1048179" s="302" customFormat="1" ht="13.5"/>
    <row r="1048180" s="302" customFormat="1" ht="13.5"/>
    <row r="1048181" s="302" customFormat="1" ht="13.5"/>
    <row r="1048182" s="302" customFormat="1" ht="13.5"/>
    <row r="1048183" s="302" customFormat="1" ht="13.5"/>
    <row r="1048184" s="302" customFormat="1" ht="13.5"/>
    <row r="1048185" s="302" customFormat="1" ht="13.5"/>
    <row r="1048186" s="302" customFormat="1" ht="13.5"/>
    <row r="1048187" s="302" customFormat="1" ht="13.5"/>
    <row r="1048188" s="302" customFormat="1" ht="13.5"/>
    <row r="1048189" s="302" customFormat="1" ht="13.5"/>
    <row r="1048190" s="302" customFormat="1" ht="13.5"/>
    <row r="1048191" s="302" customFormat="1" ht="13.5"/>
    <row r="1048192" s="302" customFormat="1" ht="13.5"/>
    <row r="1048193" s="302" customFormat="1" ht="13.5"/>
    <row r="1048194" s="302" customFormat="1" ht="13.5"/>
    <row r="1048195" s="302" customFormat="1" ht="13.5"/>
    <row r="1048196" s="302" customFormat="1" ht="13.5"/>
    <row r="1048197" s="302" customFormat="1" ht="13.5"/>
    <row r="1048198" s="302" customFormat="1" ht="13.5"/>
    <row r="1048199" s="302" customFormat="1" ht="13.5"/>
    <row r="1048200" s="302" customFormat="1" ht="13.5"/>
    <row r="1048201" s="302" customFormat="1" ht="13.5"/>
    <row r="1048202" s="302" customFormat="1" ht="13.5"/>
    <row r="1048203" s="302" customFormat="1" ht="13.5"/>
    <row r="1048204" s="302" customFormat="1" ht="13.5"/>
    <row r="1048205" s="302" customFormat="1" ht="13.5"/>
    <row r="1048206" s="302" customFormat="1" ht="13.5"/>
    <row r="1048207" s="302" customFormat="1" ht="13.5"/>
    <row r="1048208" s="302" customFormat="1" ht="13.5"/>
    <row r="1048209" s="302" customFormat="1" ht="13.5"/>
    <row r="1048210" s="302" customFormat="1" ht="13.5"/>
    <row r="1048211" s="302" customFormat="1" ht="13.5"/>
    <row r="1048212" s="302" customFormat="1" ht="13.5"/>
    <row r="1048213" s="302" customFormat="1" ht="13.5"/>
    <row r="1048214" s="302" customFormat="1" ht="13.5"/>
    <row r="1048215" s="302" customFormat="1" ht="13.5"/>
    <row r="1048216" s="302" customFormat="1" ht="13.5"/>
    <row r="1048217" s="302" customFormat="1" ht="13.5"/>
    <row r="1048218" s="302" customFormat="1" ht="13.5"/>
    <row r="1048219" s="302" customFormat="1" ht="13.5"/>
    <row r="1048220" s="302" customFormat="1" ht="13.5"/>
    <row r="1048221" s="302" customFormat="1" ht="13.5"/>
    <row r="1048222" s="302" customFormat="1" ht="13.5"/>
    <row r="1048223" s="302" customFormat="1" ht="13.5"/>
    <row r="1048224" s="302" customFormat="1" ht="13.5"/>
    <row r="1048225" s="302" customFormat="1" ht="13.5"/>
    <row r="1048226" s="302" customFormat="1" ht="13.5"/>
    <row r="1048227" s="302" customFormat="1" ht="13.5"/>
    <row r="1048228" s="302" customFormat="1" ht="13.5"/>
    <row r="1048229" s="302" customFormat="1" ht="13.5"/>
    <row r="1048230" s="302" customFormat="1" ht="13.5"/>
    <row r="1048231" s="302" customFormat="1" ht="13.5"/>
    <row r="1048232" s="302" customFormat="1" ht="13.5"/>
    <row r="1048233" s="302" customFormat="1" ht="13.5"/>
    <row r="1048234" s="302" customFormat="1" ht="13.5"/>
    <row r="1048235" s="302" customFormat="1" ht="13.5"/>
    <row r="1048236" s="302" customFormat="1" ht="13.5"/>
    <row r="1048237" s="302" customFormat="1" ht="13.5"/>
    <row r="1048238" s="302" customFormat="1" ht="13.5"/>
    <row r="1048239" s="302" customFormat="1" ht="13.5"/>
    <row r="1048240" s="302" customFormat="1" ht="13.5"/>
    <row r="1048241" s="302" customFormat="1" ht="13.5"/>
    <row r="1048242" s="302" customFormat="1" ht="13.5"/>
    <row r="1048243" s="302" customFormat="1" ht="13.5"/>
    <row r="1048244" s="302" customFormat="1" ht="13.5"/>
    <row r="1048245" s="302" customFormat="1" ht="13.5"/>
    <row r="1048246" s="302" customFormat="1" ht="13.5"/>
    <row r="1048247" s="302" customFormat="1" ht="13.5"/>
    <row r="1048248" s="302" customFormat="1" ht="13.5"/>
    <row r="1048249" s="302" customFormat="1" ht="13.5"/>
    <row r="1048250" s="302" customFormat="1" ht="13.5"/>
    <row r="1048251" s="302" customFormat="1" ht="13.5"/>
    <row r="1048252" s="302" customFormat="1" ht="13.5"/>
    <row r="1048253" s="302" customFormat="1" ht="13.5"/>
    <row r="1048254" s="302" customFormat="1" ht="13.5"/>
    <row r="1048255" s="302" customFormat="1" ht="13.5"/>
    <row r="1048256" s="302" customFormat="1" ht="13.5"/>
    <row r="1048257" s="302" customFormat="1" ht="13.5"/>
    <row r="1048258" s="302" customFormat="1" ht="13.5"/>
    <row r="1048259" s="302" customFormat="1" ht="13.5"/>
    <row r="1048260" s="302" customFormat="1" ht="13.5"/>
    <row r="1048261" s="302" customFormat="1" ht="13.5"/>
    <row r="1048262" s="302" customFormat="1" ht="13.5"/>
    <row r="1048263" s="302" customFormat="1" ht="13.5"/>
    <row r="1048264" s="302" customFormat="1" ht="13.5"/>
    <row r="1048265" s="302" customFormat="1" ht="13.5"/>
    <row r="1048266" s="302" customFormat="1" ht="13.5"/>
    <row r="1048267" s="302" customFormat="1" ht="13.5"/>
    <row r="1048268" s="302" customFormat="1" ht="13.5"/>
    <row r="1048269" s="302" customFormat="1" ht="13.5"/>
    <row r="1048270" s="302" customFormat="1" ht="13.5"/>
    <row r="1048271" s="302" customFormat="1" ht="13.5"/>
    <row r="1048272" s="302" customFormat="1" ht="13.5"/>
    <row r="1048273" s="302" customFormat="1" ht="13.5"/>
    <row r="1048274" s="302" customFormat="1" ht="13.5"/>
    <row r="1048275" s="302" customFormat="1" ht="13.5"/>
    <row r="1048276" s="302" customFormat="1" ht="13.5"/>
    <row r="1048277" s="302" customFormat="1" ht="13.5"/>
    <row r="1048278" s="302" customFormat="1" ht="13.5"/>
    <row r="1048279" s="302" customFormat="1" ht="13.5"/>
    <row r="1048280" s="302" customFormat="1" ht="13.5"/>
    <row r="1048281" s="302" customFormat="1" ht="13.5"/>
    <row r="1048282" s="302" customFormat="1" ht="13.5"/>
    <row r="1048283" s="302" customFormat="1" ht="13.5"/>
    <row r="1048284" s="302" customFormat="1" ht="13.5"/>
    <row r="1048285" s="302" customFormat="1" ht="13.5"/>
    <row r="1048286" s="302" customFormat="1" ht="13.5"/>
    <row r="1048287" s="302" customFormat="1" ht="13.5"/>
    <row r="1048288" s="302" customFormat="1" ht="13.5"/>
    <row r="1048289" s="302" customFormat="1" ht="13.5"/>
    <row r="1048290" s="302" customFormat="1" ht="13.5"/>
    <row r="1048291" s="302" customFormat="1" ht="13.5"/>
    <row r="1048292" s="302" customFormat="1" ht="13.5"/>
    <row r="1048293" s="302" customFormat="1" ht="13.5"/>
    <row r="1048294" s="302" customFormat="1" ht="13.5"/>
    <row r="1048295" s="302" customFormat="1" ht="13.5"/>
    <row r="1048296" s="302" customFormat="1" ht="13.5"/>
    <row r="1048297" s="302" customFormat="1" ht="13.5"/>
    <row r="1048298" s="302" customFormat="1" ht="13.5"/>
    <row r="1048299" s="302" customFormat="1" ht="13.5"/>
    <row r="1048300" s="302" customFormat="1" ht="13.5"/>
    <row r="1048301" s="302" customFormat="1" ht="13.5"/>
    <row r="1048302" s="302" customFormat="1" ht="13.5"/>
    <row r="1048303" s="302" customFormat="1" ht="13.5"/>
    <row r="1048304" s="302" customFormat="1" ht="13.5"/>
    <row r="1048305" s="302" customFormat="1" ht="13.5"/>
    <row r="1048306" s="302" customFormat="1" ht="13.5"/>
    <row r="1048307" s="302" customFormat="1" ht="13.5"/>
    <row r="1048308" s="302" customFormat="1" ht="13.5"/>
    <row r="1048309" s="302" customFormat="1" ht="13.5"/>
    <row r="1048310" s="302" customFormat="1" ht="13.5"/>
    <row r="1048311" s="302" customFormat="1" ht="13.5"/>
    <row r="1048312" s="302" customFormat="1" ht="13.5"/>
    <row r="1048313" s="302" customFormat="1" ht="13.5"/>
    <row r="1048314" s="302" customFormat="1" ht="13.5"/>
    <row r="1048315" s="302" customFormat="1" ht="13.5"/>
    <row r="1048316" s="302" customFormat="1" ht="13.5"/>
    <row r="1048317" s="302" customFormat="1" ht="13.5"/>
    <row r="1048318" s="302" customFormat="1" ht="13.5"/>
    <row r="1048319" s="302" customFormat="1" ht="13.5"/>
    <row r="1048320" s="302" customFormat="1" ht="13.5"/>
    <row r="1048321" s="302" customFormat="1" ht="13.5"/>
    <row r="1048322" s="302" customFormat="1" ht="13.5"/>
    <row r="1048323" s="302" customFormat="1" ht="13.5"/>
    <row r="1048324" s="302" customFormat="1" ht="13.5"/>
    <row r="1048325" s="302" customFormat="1" ht="13.5"/>
    <row r="1048326" s="302" customFormat="1" ht="13.5"/>
    <row r="1048327" s="302" customFormat="1" ht="13.5"/>
    <row r="1048328" s="302" customFormat="1" ht="13.5"/>
    <row r="1048329" s="302" customFormat="1" ht="13.5"/>
    <row r="1048330" s="302" customFormat="1" ht="13.5"/>
    <row r="1048331" s="302" customFormat="1" ht="13.5"/>
    <row r="1048332" s="302" customFormat="1" ht="13.5"/>
    <row r="1048333" s="302" customFormat="1" ht="13.5"/>
    <row r="1048334" s="302" customFormat="1" ht="13.5"/>
    <row r="1048335" s="302" customFormat="1" ht="13.5"/>
    <row r="1048336" s="302" customFormat="1" ht="13.5"/>
    <row r="1048337" s="302" customFormat="1" ht="13.5"/>
    <row r="1048338" s="302" customFormat="1" ht="13.5"/>
    <row r="1048339" s="302" customFormat="1" ht="13.5"/>
    <row r="1048340" s="302" customFormat="1" ht="13.5"/>
    <row r="1048341" s="302" customFormat="1" ht="13.5"/>
    <row r="1048342" s="302" customFormat="1" ht="13.5"/>
    <row r="1048343" s="302" customFormat="1" ht="13.5"/>
    <row r="1048344" s="302" customFormat="1" ht="13.5"/>
    <row r="1048345" s="302" customFormat="1" ht="13.5"/>
    <row r="1048346" s="302" customFormat="1" ht="13.5"/>
    <row r="1048347" s="302" customFormat="1" ht="13.5"/>
    <row r="1048348" s="302" customFormat="1" ht="13.5"/>
    <row r="1048349" s="302" customFormat="1" ht="13.5"/>
    <row r="1048350" s="302" customFormat="1" ht="13.5"/>
    <row r="1048351" s="302" customFormat="1" ht="13.5"/>
    <row r="1048352" s="302" customFormat="1" ht="13.5"/>
    <row r="1048353" s="302" customFormat="1" ht="13.5"/>
    <row r="1048354" s="302" customFormat="1" ht="13.5"/>
    <row r="1048355" s="302" customFormat="1" ht="13.5"/>
    <row r="1048356" s="302" customFormat="1" ht="13.5"/>
    <row r="1048357" s="302" customFormat="1" ht="13.5"/>
    <row r="1048358" s="302" customFormat="1" ht="13.5"/>
    <row r="1048359" s="302" customFormat="1" ht="13.5"/>
    <row r="1048360" s="302" customFormat="1" ht="13.5"/>
    <row r="1048361" s="302" customFormat="1" ht="13.5"/>
    <row r="1048362" s="302" customFormat="1" ht="13.5"/>
    <row r="1048363" s="302" customFormat="1" ht="13.5"/>
    <row r="1048364" s="302" customFormat="1" ht="13.5"/>
    <row r="1048365" s="302" customFormat="1" ht="13.5"/>
    <row r="1048366" s="302" customFormat="1" ht="13.5"/>
    <row r="1048367" s="302" customFormat="1" ht="13.5"/>
    <row r="1048368" s="302" customFormat="1" ht="13.5"/>
    <row r="1048369" s="302" customFormat="1" ht="13.5"/>
    <row r="1048370" s="302" customFormat="1" ht="13.5"/>
    <row r="1048371" s="302" customFormat="1" ht="13.5"/>
    <row r="1048372" s="302" customFormat="1" ht="13.5"/>
    <row r="1048373" s="302" customFormat="1" ht="13.5"/>
    <row r="1048374" s="302" customFormat="1" ht="13.5"/>
    <row r="1048375" s="302" customFormat="1" ht="13.5"/>
    <row r="1048376" s="302" customFormat="1" ht="13.5"/>
    <row r="1048377" s="302" customFormat="1" ht="13.5"/>
    <row r="1048378" s="302" customFormat="1" ht="13.5"/>
    <row r="1048379" s="302" customFormat="1" ht="13.5"/>
    <row r="1048380" s="302" customFormat="1" ht="13.5"/>
    <row r="1048381" s="302" customFormat="1" ht="13.5"/>
    <row r="1048382" s="302" customFormat="1" ht="13.5"/>
    <row r="1048383" s="302" customFormat="1" ht="13.5"/>
    <row r="1048384" s="302" customFormat="1" ht="13.5"/>
    <row r="1048385" s="302" customFormat="1" ht="13.5"/>
    <row r="1048386" s="302" customFormat="1" ht="13.5"/>
    <row r="1048387" s="302" customFormat="1" ht="13.5"/>
    <row r="1048388" s="302" customFormat="1" ht="13.5"/>
    <row r="1048389" s="302" customFormat="1" ht="13.5"/>
    <row r="1048390" s="302" customFormat="1" ht="13.5"/>
    <row r="1048391" s="302" customFormat="1" ht="13.5"/>
    <row r="1048392" s="302" customFormat="1" ht="13.5"/>
    <row r="1048393" s="302" customFormat="1" ht="13.5"/>
    <row r="1048394" s="302" customFormat="1" ht="13.5"/>
    <row r="1048395" s="302" customFormat="1" ht="13.5"/>
    <row r="1048396" s="302" customFormat="1" ht="13.5"/>
    <row r="1048397" s="302" customFormat="1" ht="13.5"/>
    <row r="1048398" s="302" customFormat="1" ht="13.5"/>
    <row r="1048399" s="302" customFormat="1" ht="13.5"/>
    <row r="1048400" s="302" customFormat="1" ht="13.5"/>
    <row r="1048401" s="302" customFormat="1" ht="13.5"/>
    <row r="1048402" s="302" customFormat="1" ht="13.5"/>
    <row r="1048403" s="302" customFormat="1" ht="13.5"/>
    <row r="1048404" s="302" customFormat="1" ht="13.5"/>
    <row r="1048405" s="302" customFormat="1" ht="13.5"/>
    <row r="1048406" s="302" customFormat="1" ht="13.5"/>
    <row r="1048407" s="302" customFormat="1" ht="13.5"/>
    <row r="1048408" s="302" customFormat="1" ht="13.5"/>
    <row r="1048409" s="302" customFormat="1" ht="13.5"/>
    <row r="1048410" s="302" customFormat="1" ht="13.5"/>
    <row r="1048411" s="302" customFormat="1" ht="13.5"/>
    <row r="1048412" s="302" customFormat="1" ht="13.5"/>
    <row r="1048413" s="302" customFormat="1" ht="13.5"/>
    <row r="1048414" s="302" customFormat="1" ht="13.5"/>
    <row r="1048415" s="302" customFormat="1" ht="13.5"/>
    <row r="1048416" s="302" customFormat="1" ht="13.5"/>
    <row r="1048417" s="302" customFormat="1" ht="13.5"/>
    <row r="1048418" s="302" customFormat="1" ht="13.5"/>
    <row r="1048419" s="302" customFormat="1" ht="13.5"/>
    <row r="1048420" s="302" customFormat="1" ht="13.5"/>
    <row r="1048421" s="302" customFormat="1" ht="13.5"/>
    <row r="1048422" s="302" customFormat="1" ht="13.5"/>
    <row r="1048423" s="302" customFormat="1" ht="13.5"/>
    <row r="1048424" s="302" customFormat="1" ht="13.5"/>
    <row r="1048425" s="302" customFormat="1" ht="13.5"/>
    <row r="1048426" s="302" customFormat="1" ht="13.5"/>
    <row r="1048427" s="302" customFormat="1" ht="13.5"/>
    <row r="1048428" s="302" customFormat="1" ht="13.5"/>
    <row r="1048429" s="302" customFormat="1" ht="13.5"/>
    <row r="1048430" s="302" customFormat="1" ht="13.5"/>
    <row r="1048431" s="302" customFormat="1" ht="13.5"/>
    <row r="1048432" s="302" customFormat="1" ht="13.5"/>
    <row r="1048433" s="302" customFormat="1" ht="13.5"/>
    <row r="1048434" s="302" customFormat="1" ht="13.5"/>
    <row r="1048435" s="302" customFormat="1" ht="13.5"/>
    <row r="1048436" s="302" customFormat="1" ht="13.5"/>
    <row r="1048437" s="302" customFormat="1" ht="13.5"/>
    <row r="1048438" s="302" customFormat="1" ht="13.5"/>
    <row r="1048439" s="302" customFormat="1" ht="13.5"/>
    <row r="1048440" s="302" customFormat="1" ht="13.5"/>
    <row r="1048441" s="302" customFormat="1" ht="13.5"/>
    <row r="1048442" s="302" customFormat="1" ht="13.5"/>
    <row r="1048443" s="302" customFormat="1" ht="13.5"/>
    <row r="1048444" s="302" customFormat="1" ht="13.5"/>
    <row r="1048445" s="302" customFormat="1" ht="13.5"/>
    <row r="1048446" s="302" customFormat="1" ht="13.5"/>
    <row r="1048447" s="302" customFormat="1" ht="13.5"/>
    <row r="1048448" s="302" customFormat="1" ht="13.5"/>
    <row r="1048449" s="302" customFormat="1" ht="13.5"/>
    <row r="1048450" s="302" customFormat="1" ht="13.5"/>
    <row r="1048451" s="302" customFormat="1" ht="13.5"/>
    <row r="1048452" s="302" customFormat="1" ht="13.5"/>
    <row r="1048453" s="302" customFormat="1" ht="13.5"/>
    <row r="1048454" s="302" customFormat="1" ht="13.5"/>
    <row r="1048455" s="302" customFormat="1" ht="13.5"/>
    <row r="1048456" s="302" customFormat="1" ht="13.5"/>
    <row r="1048457" s="302" customFormat="1" ht="13.5"/>
    <row r="1048458" s="302" customFormat="1" ht="13.5"/>
    <row r="1048459" s="302" customFormat="1" ht="13.5"/>
    <row r="1048460" s="302" customFormat="1" ht="13.5"/>
    <row r="1048461" s="302" customFormat="1" ht="13.5"/>
    <row r="1048462" s="302" customFormat="1" ht="13.5"/>
    <row r="1048463" s="302" customFormat="1" ht="13.5"/>
    <row r="1048464" s="302" customFormat="1" ht="13.5"/>
    <row r="1048465" s="302" customFormat="1" ht="13.5"/>
    <row r="1048466" s="302" customFormat="1" ht="13.5"/>
    <row r="1048467" s="302" customFormat="1" ht="13.5"/>
    <row r="1048468" s="302" customFormat="1" ht="13.5"/>
    <row r="1048469" s="302" customFormat="1" ht="13.5"/>
    <row r="1048470" s="302" customFormat="1" ht="13.5"/>
    <row r="1048471" s="302" customFormat="1" ht="13.5"/>
    <row r="1048472" s="302" customFormat="1" ht="13.5"/>
    <row r="1048473" s="302" customFormat="1" ht="13.5"/>
    <row r="1048474" s="302" customFormat="1" ht="13.5"/>
    <row r="1048475" s="302" customFormat="1" ht="13.5"/>
    <row r="1048476" s="302" customFormat="1" ht="13.5"/>
    <row r="1048477" s="302" customFormat="1" ht="13.5"/>
    <row r="1048478" s="302" customFormat="1" ht="13.5"/>
    <row r="1048479" s="302" customFormat="1" ht="13.5"/>
    <row r="1048480" s="302" customFormat="1" ht="13.5"/>
    <row r="1048481" s="302" customFormat="1" ht="13.5"/>
    <row r="1048482" s="302" customFormat="1" ht="13.5"/>
    <row r="1048483" s="302" customFormat="1" ht="13.5"/>
    <row r="1048484" s="302" customFormat="1" ht="13.5"/>
    <row r="1048485" s="302" customFormat="1" ht="13.5"/>
    <row r="1048486" s="302" customFormat="1" ht="13.5"/>
    <row r="1048487" s="302" customFormat="1" ht="13.5"/>
    <row r="1048488" s="302" customFormat="1" ht="13.5"/>
    <row r="1048489" s="302" customFormat="1" ht="13.5"/>
    <row r="1048490" s="302" customFormat="1" ht="13.5"/>
    <row r="1048491" s="302" customFormat="1" ht="13.5"/>
    <row r="1048492" s="302" customFormat="1" ht="13.5"/>
    <row r="1048493" s="302" customFormat="1" ht="13.5"/>
    <row r="1048494" s="302" customFormat="1" ht="13.5"/>
    <row r="1048495" s="302" customFormat="1" ht="13.5"/>
    <row r="1048496" s="302" customFormat="1" ht="13.5"/>
    <row r="1048497" s="302" customFormat="1" ht="13.5"/>
    <row r="1048498" s="302" customFormat="1" ht="13.5"/>
    <row r="1048499" s="302" customFormat="1" ht="13.5"/>
    <row r="1048500" s="302" customFormat="1" ht="13.5"/>
    <row r="1048501" s="302" customFormat="1" ht="13.5"/>
    <row r="1048502" s="302" customFormat="1" ht="13.5"/>
    <row r="1048503" s="302" customFormat="1" ht="13.5"/>
    <row r="1048504" s="302" customFormat="1" ht="13.5"/>
    <row r="1048505" s="302" customFormat="1" ht="13.5"/>
    <row r="1048506" s="302" customFormat="1" ht="13.5"/>
    <row r="1048507" s="302" customFormat="1" ht="13.5"/>
    <row r="1048508" s="302" customFormat="1" ht="13.5"/>
    <row r="1048509" s="302" customFormat="1" ht="13.5"/>
    <row r="1048510" s="302" customFormat="1" ht="13.5"/>
    <row r="1048511" s="302" customFormat="1" ht="13.5"/>
    <row r="1048512" s="302" customFormat="1" ht="13.5"/>
    <row r="1048513" s="302" customFormat="1" ht="13.5"/>
    <row r="1048514" s="302" customFormat="1" ht="13.5"/>
    <row r="1048515" s="302" customFormat="1" ht="13.5"/>
    <row r="1048516" s="302" customFormat="1" ht="13.5"/>
    <row r="1048517" s="302" customFormat="1" ht="13.5"/>
    <row r="1048518" s="302" customFormat="1" ht="13.5"/>
    <row r="1048519" s="302" customFormat="1" ht="13.5"/>
    <row r="1048520" s="302" customFormat="1" ht="13.5"/>
    <row r="1048521" s="302" customFormat="1" ht="13.5"/>
    <row r="1048522" s="302" customFormat="1" ht="13.5"/>
    <row r="1048523" s="302" customFormat="1" ht="13.5"/>
    <row r="1048524" s="302" customFormat="1" ht="13.5"/>
    <row r="1048525" s="302" customFormat="1" ht="13.5"/>
    <row r="1048526" s="302" customFormat="1" ht="13.5"/>
    <row r="1048527" s="302" customFormat="1" ht="13.5"/>
    <row r="1048528" s="302" customFormat="1" ht="13.5"/>
    <row r="1048529" s="302" customFormat="1" ht="13.5"/>
    <row r="1048530" s="302" customFormat="1" ht="13.5"/>
    <row r="1048531" s="302" customFormat="1" ht="13.5"/>
    <row r="1048532" s="302" customFormat="1" ht="13.5"/>
    <row r="1048533" s="302" customFormat="1" ht="13.5"/>
    <row r="1048534" s="302" customFormat="1" ht="13.5"/>
    <row r="1048535" s="302" customFormat="1" ht="13.5"/>
    <row r="1048536" s="302" customFormat="1" ht="13.5"/>
    <row r="1048537" s="302" customFormat="1" ht="13.5"/>
    <row r="1048538" s="302" customFormat="1" ht="13.5"/>
    <row r="1048539" s="302" customFormat="1" ht="13.5"/>
    <row r="1048540" s="302" customFormat="1" ht="13.5"/>
    <row r="1048541" s="302" customFormat="1" ht="13.5"/>
    <row r="1048542" s="302" customFormat="1" ht="13.5"/>
    <row r="1048543" s="302" customFormat="1" ht="13.5"/>
    <row r="1048544" s="302" customFormat="1" ht="13.5"/>
    <row r="1048545" s="302" customFormat="1" ht="13.5"/>
    <row r="1048546" s="302" customFormat="1" ht="13.5"/>
    <row r="1048547" s="302" customFormat="1" ht="13.5"/>
    <row r="1048548" s="302" customFormat="1" ht="13.5"/>
    <row r="1048549" s="302" customFormat="1" ht="13.5"/>
    <row r="1048550" s="302" customFormat="1" ht="13.5"/>
    <row r="1048551" s="302" customFormat="1" ht="13.5"/>
    <row r="1048552" s="302" customFormat="1" ht="13.5"/>
    <row r="1048553" s="302" customFormat="1" ht="13.5"/>
    <row r="1048554" s="302" customFormat="1" ht="13.5"/>
    <row r="1048555" s="302" customFormat="1" ht="13.5"/>
    <row r="1048556" s="302" customFormat="1" ht="13.5"/>
    <row r="1048557" s="302" customFormat="1" ht="13.5"/>
    <row r="1048558" s="302" customFormat="1" ht="13.5"/>
    <row r="1048559" s="302" customFormat="1" ht="13.5"/>
    <row r="1048560" s="302" customFormat="1" ht="13.5"/>
    <row r="1048561" s="302" customFormat="1" ht="13.5"/>
    <row r="1048562" s="302" customFormat="1" ht="13.5"/>
    <row r="1048563" s="302" customFormat="1" ht="13.5"/>
    <row r="1048564" s="302" customFormat="1" ht="13.5"/>
    <row r="1048565" s="302" customFormat="1" ht="13.5"/>
    <row r="1048566" s="302" customFormat="1" ht="13.5"/>
    <row r="1048567" s="302" customFormat="1" ht="13.5"/>
    <row r="1048568" s="302" customFormat="1" ht="13.5"/>
    <row r="1048569" s="302" customFormat="1" ht="13.5"/>
    <row r="1048570" s="302" customFormat="1" ht="13.5"/>
    <row r="1048571" s="302" customFormat="1" ht="13.5"/>
    <row r="1048572" s="302" customFormat="1" ht="13.5"/>
    <row r="1048573" s="302" customFormat="1" ht="13.5"/>
    <row r="1048574" s="302" customFormat="1" ht="13.5"/>
    <row r="1048575" s="302" customFormat="1" ht="13.5"/>
    <row r="1048576" s="302" customFormat="1" ht="13.5"/>
  </sheetData>
  <mergeCells count="1">
    <mergeCell ref="A2:C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1"/>
  <sheetViews>
    <sheetView workbookViewId="0">
      <selection activeCell="C13" sqref="C13"/>
    </sheetView>
  </sheetViews>
  <sheetFormatPr defaultColWidth="9" defaultRowHeight="14.25" outlineLevelCol="4"/>
  <cols>
    <col min="1" max="1" width="10" customWidth="1"/>
    <col min="2" max="2" width="32.375" customWidth="1"/>
    <col min="3" max="3" width="18.625" customWidth="1"/>
    <col min="4" max="4" width="19.125" customWidth="1"/>
    <col min="5" max="5" width="29" customWidth="1"/>
  </cols>
  <sheetData>
    <row r="1" spans="1:1">
      <c r="A1" t="s">
        <v>513</v>
      </c>
    </row>
    <row r="2" ht="22.5" customHeight="1" spans="1:5">
      <c r="A2" s="211" t="s">
        <v>514</v>
      </c>
      <c r="B2" s="211"/>
      <c r="C2" s="211"/>
      <c r="D2" s="211"/>
      <c r="E2" s="211"/>
    </row>
    <row r="3" spans="1:5">
      <c r="A3" s="278"/>
      <c r="B3" s="279"/>
      <c r="C3" s="279"/>
      <c r="D3" s="279"/>
      <c r="E3" s="234" t="s">
        <v>47</v>
      </c>
    </row>
    <row r="4" ht="22" customHeight="1" spans="1:5">
      <c r="A4" s="280" t="s">
        <v>93</v>
      </c>
      <c r="B4" s="280" t="s">
        <v>94</v>
      </c>
      <c r="C4" s="280" t="s">
        <v>515</v>
      </c>
      <c r="D4" s="281" t="s">
        <v>50</v>
      </c>
      <c r="E4" s="281" t="s">
        <v>516</v>
      </c>
    </row>
    <row r="5" ht="21.95" customHeight="1" spans="1:5">
      <c r="A5" s="282" t="s">
        <v>517</v>
      </c>
      <c r="B5" s="282"/>
      <c r="C5" s="283">
        <f>C6+C11+C26+C22</f>
        <v>339450</v>
      </c>
      <c r="D5" s="283">
        <f>D6+D11+D26+D22</f>
        <v>340834</v>
      </c>
      <c r="E5" s="284">
        <f>D5/C5</f>
        <v>1.00407718367948</v>
      </c>
    </row>
    <row r="6" ht="21.95" customHeight="1" spans="1:5">
      <c r="A6" s="285" t="s">
        <v>518</v>
      </c>
      <c r="B6" s="286" t="s">
        <v>519</v>
      </c>
      <c r="C6" s="283">
        <f>SUM(C7:C10)</f>
        <v>118279</v>
      </c>
      <c r="D6" s="283">
        <f>SUM(D7:D10)</f>
        <v>121025</v>
      </c>
      <c r="E6" s="287">
        <f>D6/C6</f>
        <v>1.02321629367851</v>
      </c>
    </row>
    <row r="7" ht="21.95" customHeight="1" spans="1:5">
      <c r="A7" s="288" t="s">
        <v>520</v>
      </c>
      <c r="B7" s="289" t="s">
        <v>521</v>
      </c>
      <c r="C7" s="290">
        <v>80890</v>
      </c>
      <c r="D7" s="290">
        <v>81912</v>
      </c>
      <c r="E7" s="287">
        <f t="shared" ref="E7:E27" si="0">D7/C7</f>
        <v>1.01263444183459</v>
      </c>
    </row>
    <row r="8" ht="21.95" customHeight="1" spans="1:5">
      <c r="A8" s="288" t="s">
        <v>522</v>
      </c>
      <c r="B8" s="289" t="s">
        <v>523</v>
      </c>
      <c r="C8" s="290">
        <v>8580</v>
      </c>
      <c r="D8" s="290">
        <v>9221</v>
      </c>
      <c r="E8" s="287">
        <f t="shared" si="0"/>
        <v>1.07470862470862</v>
      </c>
    </row>
    <row r="9" ht="21.95" customHeight="1" spans="1:5">
      <c r="A9" s="288" t="s">
        <v>524</v>
      </c>
      <c r="B9" s="289" t="s">
        <v>525</v>
      </c>
      <c r="C9" s="290">
        <v>6884</v>
      </c>
      <c r="D9" s="290">
        <v>7214</v>
      </c>
      <c r="E9" s="287">
        <f t="shared" si="0"/>
        <v>1.04793724578733</v>
      </c>
    </row>
    <row r="10" ht="21.95" customHeight="1" spans="1:5">
      <c r="A10" s="288" t="s">
        <v>526</v>
      </c>
      <c r="B10" s="291" t="s">
        <v>527</v>
      </c>
      <c r="C10" s="290">
        <v>21925</v>
      </c>
      <c r="D10" s="290">
        <v>22678</v>
      </c>
      <c r="E10" s="287">
        <f t="shared" si="0"/>
        <v>1.03434435575827</v>
      </c>
    </row>
    <row r="11" ht="21.95" customHeight="1" spans="1:5">
      <c r="A11" s="285" t="s">
        <v>528</v>
      </c>
      <c r="B11" s="292" t="s">
        <v>529</v>
      </c>
      <c r="C11" s="283">
        <f>SUM(C12:C21)</f>
        <v>42404</v>
      </c>
      <c r="D11" s="283">
        <f>SUM(D12:D21)</f>
        <v>39488</v>
      </c>
      <c r="E11" s="284">
        <f t="shared" si="0"/>
        <v>0.931232902556363</v>
      </c>
    </row>
    <row r="12" ht="21.95" customHeight="1" spans="1:5">
      <c r="A12" s="288" t="s">
        <v>530</v>
      </c>
      <c r="B12" s="293" t="s">
        <v>531</v>
      </c>
      <c r="C12" s="290">
        <v>12511</v>
      </c>
      <c r="D12" s="290">
        <v>12011</v>
      </c>
      <c r="E12" s="287">
        <f t="shared" si="0"/>
        <v>0.960035169051235</v>
      </c>
    </row>
    <row r="13" ht="21.95" customHeight="1" spans="1:5">
      <c r="A13" s="288" t="s">
        <v>532</v>
      </c>
      <c r="B13" s="293" t="s">
        <v>533</v>
      </c>
      <c r="C13" s="290">
        <v>295</v>
      </c>
      <c r="D13" s="290">
        <v>311</v>
      </c>
      <c r="E13" s="287">
        <f t="shared" si="0"/>
        <v>1.05423728813559</v>
      </c>
    </row>
    <row r="14" ht="21.95" customHeight="1" spans="1:5">
      <c r="A14" s="288" t="s">
        <v>534</v>
      </c>
      <c r="B14" s="294" t="s">
        <v>535</v>
      </c>
      <c r="C14" s="290">
        <v>1144</v>
      </c>
      <c r="D14" s="290">
        <v>1021</v>
      </c>
      <c r="E14" s="287">
        <f t="shared" si="0"/>
        <v>0.892482517482518</v>
      </c>
    </row>
    <row r="15" ht="21.95" customHeight="1" spans="1:5">
      <c r="A15" s="288" t="s">
        <v>536</v>
      </c>
      <c r="B15" s="293" t="s">
        <v>537</v>
      </c>
      <c r="C15" s="290">
        <v>3251</v>
      </c>
      <c r="D15" s="290">
        <v>3004</v>
      </c>
      <c r="E15" s="287">
        <f t="shared" si="0"/>
        <v>0.924023377422332</v>
      </c>
    </row>
    <row r="16" ht="21.95" customHeight="1" spans="1:5">
      <c r="A16" s="288" t="s">
        <v>538</v>
      </c>
      <c r="B16" s="293" t="s">
        <v>539</v>
      </c>
      <c r="C16" s="290">
        <v>8772</v>
      </c>
      <c r="D16" s="290">
        <v>8121</v>
      </c>
      <c r="E16" s="287">
        <f t="shared" si="0"/>
        <v>0.92578659370725</v>
      </c>
    </row>
    <row r="17" ht="21.95" customHeight="1" spans="1:5">
      <c r="A17" s="288" t="s">
        <v>540</v>
      </c>
      <c r="B17" s="293" t="s">
        <v>541</v>
      </c>
      <c r="C17" s="290">
        <v>994</v>
      </c>
      <c r="D17" s="290">
        <v>1966</v>
      </c>
      <c r="E17" s="287">
        <f t="shared" si="0"/>
        <v>1.97786720321932</v>
      </c>
    </row>
    <row r="18" ht="21.95" customHeight="1" spans="1:5">
      <c r="A18" s="288" t="s">
        <v>542</v>
      </c>
      <c r="B18" s="293" t="s">
        <v>543</v>
      </c>
      <c r="C18" s="290">
        <v>0</v>
      </c>
      <c r="D18" s="290">
        <v>0</v>
      </c>
      <c r="E18" s="287"/>
    </row>
    <row r="19" ht="21.95" customHeight="1" spans="1:5">
      <c r="A19" s="288" t="s">
        <v>544</v>
      </c>
      <c r="B19" s="293" t="s">
        <v>545</v>
      </c>
      <c r="C19" s="290">
        <v>980</v>
      </c>
      <c r="D19" s="290">
        <v>1862</v>
      </c>
      <c r="E19" s="287">
        <f t="shared" si="0"/>
        <v>1.9</v>
      </c>
    </row>
    <row r="20" ht="21.95" customHeight="1" spans="1:5">
      <c r="A20" s="288" t="s">
        <v>546</v>
      </c>
      <c r="B20" s="293" t="s">
        <v>547</v>
      </c>
      <c r="C20" s="290">
        <v>977</v>
      </c>
      <c r="D20" s="290">
        <v>912</v>
      </c>
      <c r="E20" s="287">
        <f t="shared" si="0"/>
        <v>0.933469805527124</v>
      </c>
    </row>
    <row r="21" ht="21.95" customHeight="1" spans="1:5">
      <c r="A21" s="288" t="s">
        <v>548</v>
      </c>
      <c r="B21" s="294" t="s">
        <v>549</v>
      </c>
      <c r="C21" s="290">
        <v>13480</v>
      </c>
      <c r="D21" s="290">
        <v>10280</v>
      </c>
      <c r="E21" s="287">
        <f t="shared" si="0"/>
        <v>0.762611275964392</v>
      </c>
    </row>
    <row r="22" ht="21.95" customHeight="1" spans="1:5">
      <c r="A22" s="295">
        <v>505</v>
      </c>
      <c r="B22" s="292" t="s">
        <v>550</v>
      </c>
      <c r="C22" s="283">
        <f>SUM(C23:C25)</f>
        <v>88435</v>
      </c>
      <c r="D22" s="283">
        <f>SUM(D23:D25)</f>
        <v>89248</v>
      </c>
      <c r="E22" s="287">
        <f t="shared" si="0"/>
        <v>1.00919319274043</v>
      </c>
    </row>
    <row r="23" ht="21.95" customHeight="1" spans="1:5">
      <c r="A23" s="183">
        <v>50501</v>
      </c>
      <c r="B23" s="293" t="s">
        <v>551</v>
      </c>
      <c r="C23" s="290">
        <v>65335</v>
      </c>
      <c r="D23" s="290">
        <v>66870</v>
      </c>
      <c r="E23" s="287">
        <f t="shared" si="0"/>
        <v>1.02349429861483</v>
      </c>
    </row>
    <row r="24" ht="21.95" customHeight="1" spans="1:5">
      <c r="A24" s="183">
        <v>50502</v>
      </c>
      <c r="B24" s="293" t="s">
        <v>552</v>
      </c>
      <c r="C24" s="290">
        <v>23100</v>
      </c>
      <c r="D24" s="290">
        <v>22378</v>
      </c>
      <c r="E24" s="287">
        <f t="shared" si="0"/>
        <v>0.968744588744589</v>
      </c>
    </row>
    <row r="25" ht="21.95" customHeight="1" spans="1:5">
      <c r="A25" s="183">
        <v>50599</v>
      </c>
      <c r="B25" s="293" t="s">
        <v>553</v>
      </c>
      <c r="C25" s="290">
        <v>0</v>
      </c>
      <c r="D25" s="290">
        <v>0</v>
      </c>
      <c r="E25" s="287"/>
    </row>
    <row r="26" ht="21.95" customHeight="1" spans="1:5">
      <c r="A26" s="296" t="s">
        <v>554</v>
      </c>
      <c r="B26" s="297" t="s">
        <v>555</v>
      </c>
      <c r="C26" s="283">
        <f>SUM(C27:C31)</f>
        <v>90332</v>
      </c>
      <c r="D26" s="283">
        <f>SUM(D27:D31)</f>
        <v>91073</v>
      </c>
      <c r="E26" s="284">
        <f t="shared" ref="E26:E31" si="1">D26/C26</f>
        <v>1.00820307310809</v>
      </c>
    </row>
    <row r="27" ht="21.95" customHeight="1" spans="1:5">
      <c r="A27" s="298" t="s">
        <v>556</v>
      </c>
      <c r="B27" s="299" t="s">
        <v>557</v>
      </c>
      <c r="C27" s="290">
        <v>51796</v>
      </c>
      <c r="D27" s="290">
        <v>52451</v>
      </c>
      <c r="E27" s="287">
        <f t="shared" si="1"/>
        <v>1.01264576415167</v>
      </c>
    </row>
    <row r="28" ht="21.95" customHeight="1" spans="1:5">
      <c r="A28" s="298" t="s">
        <v>558</v>
      </c>
      <c r="B28" s="300" t="s">
        <v>559</v>
      </c>
      <c r="C28" s="290">
        <v>2783</v>
      </c>
      <c r="D28" s="290">
        <v>2564</v>
      </c>
      <c r="E28" s="287">
        <f t="shared" si="1"/>
        <v>0.921307941070787</v>
      </c>
    </row>
    <row r="29" ht="21.95" customHeight="1" spans="1:5">
      <c r="A29" s="298" t="s">
        <v>560</v>
      </c>
      <c r="B29" s="299" t="s">
        <v>561</v>
      </c>
      <c r="C29" s="290">
        <v>15953</v>
      </c>
      <c r="D29" s="290">
        <v>15445</v>
      </c>
      <c r="E29" s="287">
        <f t="shared" si="1"/>
        <v>0.968156459600075</v>
      </c>
    </row>
    <row r="30" ht="21.95" customHeight="1" spans="1:5">
      <c r="A30" s="298" t="s">
        <v>562</v>
      </c>
      <c r="B30" s="299" t="s">
        <v>563</v>
      </c>
      <c r="C30" s="290">
        <v>15200</v>
      </c>
      <c r="D30" s="290">
        <v>15900</v>
      </c>
      <c r="E30" s="287">
        <f t="shared" si="1"/>
        <v>1.04605263157895</v>
      </c>
    </row>
    <row r="31" ht="21.95" customHeight="1" spans="1:5">
      <c r="A31" s="298" t="s">
        <v>564</v>
      </c>
      <c r="B31" s="300" t="s">
        <v>565</v>
      </c>
      <c r="C31" s="290">
        <v>4600</v>
      </c>
      <c r="D31" s="290">
        <v>4713</v>
      </c>
      <c r="E31" s="287">
        <f t="shared" si="1"/>
        <v>1.0245652173913</v>
      </c>
    </row>
  </sheetData>
  <mergeCells count="2">
    <mergeCell ref="A2:E2"/>
    <mergeCell ref="A5:B5"/>
  </mergeCells>
  <pageMargins left="0.75" right="0.75" top="1" bottom="1" header="0.5" footer="0.5"/>
  <pageSetup paperSize="9" scale="74"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
  <sheetViews>
    <sheetView workbookViewId="0">
      <selection activeCell="B27" sqref="B27"/>
    </sheetView>
  </sheetViews>
  <sheetFormatPr defaultColWidth="9" defaultRowHeight="14.25" outlineLevelCol="3"/>
  <cols>
    <col min="1" max="1" width="37.25" customWidth="1"/>
    <col min="2" max="2" width="17.625" customWidth="1"/>
    <col min="3" max="4" width="24.375" customWidth="1"/>
  </cols>
  <sheetData>
    <row r="1" ht="20.25" spans="1:4">
      <c r="A1" s="269" t="s">
        <v>566</v>
      </c>
      <c r="B1" s="269"/>
      <c r="C1" s="270"/>
      <c r="D1" s="125"/>
    </row>
    <row r="2" ht="63.95" customHeight="1" spans="1:4">
      <c r="A2" s="271" t="s">
        <v>567</v>
      </c>
      <c r="B2" s="211"/>
      <c r="C2" s="211"/>
      <c r="D2" s="211"/>
    </row>
    <row r="3" ht="21" customHeight="1" spans="1:4">
      <c r="A3" s="272"/>
      <c r="B3" s="272"/>
      <c r="C3" s="272"/>
      <c r="D3" s="273" t="s">
        <v>568</v>
      </c>
    </row>
    <row r="4" ht="21.95" customHeight="1" spans="1:4">
      <c r="A4" s="6" t="s">
        <v>569</v>
      </c>
      <c r="B4" s="6" t="s">
        <v>515</v>
      </c>
      <c r="C4" s="6" t="s">
        <v>50</v>
      </c>
      <c r="D4" s="274" t="s">
        <v>516</v>
      </c>
    </row>
    <row r="5" ht="21.95" customHeight="1" spans="1:4">
      <c r="A5" s="238" t="s">
        <v>570</v>
      </c>
      <c r="B5" s="275"/>
      <c r="C5" s="275"/>
      <c r="D5" s="276"/>
    </row>
    <row r="6" ht="21.95" customHeight="1" spans="1:4">
      <c r="A6" s="240" t="s">
        <v>571</v>
      </c>
      <c r="B6" s="277"/>
      <c r="C6" s="277"/>
      <c r="D6" s="276"/>
    </row>
    <row r="7" ht="21.95" customHeight="1" spans="1:4">
      <c r="A7" s="240" t="s">
        <v>572</v>
      </c>
      <c r="B7" s="277"/>
      <c r="C7" s="277"/>
      <c r="D7" s="276"/>
    </row>
    <row r="8" ht="21.95" customHeight="1" spans="1:4">
      <c r="A8" s="240" t="s">
        <v>573</v>
      </c>
      <c r="B8" s="277"/>
      <c r="C8" s="277"/>
      <c r="D8" s="276"/>
    </row>
    <row r="9" ht="21.95" customHeight="1" spans="1:4">
      <c r="A9" s="240" t="s">
        <v>574</v>
      </c>
      <c r="B9" s="277"/>
      <c r="C9" s="277"/>
      <c r="D9" s="276"/>
    </row>
    <row r="10" ht="21.95" customHeight="1" spans="1:4">
      <c r="A10" s="240" t="s">
        <v>575</v>
      </c>
      <c r="B10" s="277"/>
      <c r="C10" s="277"/>
      <c r="D10" s="276"/>
    </row>
    <row r="11" ht="21.95" customHeight="1" spans="1:4">
      <c r="A11" s="238" t="s">
        <v>576</v>
      </c>
      <c r="B11" s="275"/>
      <c r="C11" s="275"/>
      <c r="D11" s="276"/>
    </row>
    <row r="12" ht="21.95" customHeight="1" spans="1:4">
      <c r="A12" s="240" t="s">
        <v>577</v>
      </c>
      <c r="B12" s="277"/>
      <c r="C12" s="277"/>
      <c r="D12" s="276"/>
    </row>
    <row r="13" ht="21.95" customHeight="1" spans="1:4">
      <c r="A13" s="240" t="s">
        <v>578</v>
      </c>
      <c r="B13" s="277"/>
      <c r="C13" s="277"/>
      <c r="D13" s="276"/>
    </row>
    <row r="14" ht="21.95" customHeight="1" spans="1:4">
      <c r="A14" s="240" t="s">
        <v>579</v>
      </c>
      <c r="B14" s="277"/>
      <c r="C14" s="277"/>
      <c r="D14" s="276"/>
    </row>
    <row r="15" ht="21.95" customHeight="1" spans="1:4">
      <c r="A15" s="240" t="s">
        <v>580</v>
      </c>
      <c r="B15" s="277"/>
      <c r="C15" s="277"/>
      <c r="D15" s="276"/>
    </row>
    <row r="16" ht="21.95" customHeight="1" spans="1:4">
      <c r="A16" s="240" t="s">
        <v>581</v>
      </c>
      <c r="B16" s="277"/>
      <c r="C16" s="277"/>
      <c r="D16" s="276"/>
    </row>
    <row r="17" ht="21.95" customHeight="1" spans="1:4">
      <c r="A17" s="240" t="s">
        <v>582</v>
      </c>
      <c r="B17" s="277"/>
      <c r="C17" s="277"/>
      <c r="D17" s="276"/>
    </row>
    <row r="18" ht="21.95" customHeight="1" spans="1:4">
      <c r="A18" s="240" t="s">
        <v>583</v>
      </c>
      <c r="B18" s="277"/>
      <c r="C18" s="277"/>
      <c r="D18" s="276"/>
    </row>
    <row r="19" ht="21.95" customHeight="1" spans="1:4">
      <c r="A19" s="240" t="s">
        <v>584</v>
      </c>
      <c r="B19" s="277"/>
      <c r="C19" s="277"/>
      <c r="D19" s="276"/>
    </row>
    <row r="20" ht="21.95" customHeight="1" spans="1:4">
      <c r="A20" s="240" t="s">
        <v>585</v>
      </c>
      <c r="B20" s="277"/>
      <c r="C20" s="277"/>
      <c r="D20" s="276"/>
    </row>
    <row r="21" ht="21.95" customHeight="1" spans="1:4">
      <c r="A21" s="240" t="s">
        <v>586</v>
      </c>
      <c r="B21" s="277"/>
      <c r="C21" s="277"/>
      <c r="D21" s="276"/>
    </row>
    <row r="22" ht="21.95" customHeight="1" spans="1:4">
      <c r="A22" s="240" t="s">
        <v>587</v>
      </c>
      <c r="B22" s="277"/>
      <c r="C22" s="277"/>
      <c r="D22" s="276"/>
    </row>
    <row r="23" ht="21.95" customHeight="1" spans="1:4">
      <c r="A23" s="238" t="s">
        <v>588</v>
      </c>
      <c r="B23" s="275"/>
      <c r="C23" s="275"/>
      <c r="D23" s="276"/>
    </row>
    <row r="24" ht="21.95" customHeight="1" spans="1:1">
      <c r="A24" t="s">
        <v>589</v>
      </c>
    </row>
  </sheetData>
  <mergeCells count="1">
    <mergeCell ref="A2:D2"/>
  </mergeCells>
  <pageMargins left="0.75" right="0.75" top="1" bottom="1" header="0.5" footer="0.5"/>
  <pageSetup paperSize="9" scale="7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D21" sqref="D21"/>
    </sheetView>
  </sheetViews>
  <sheetFormatPr defaultColWidth="9" defaultRowHeight="14.25" outlineLevelRow="6"/>
  <cols>
    <col min="1" max="1" width="16.625" customWidth="1"/>
    <col min="2" max="2" width="10.375" customWidth="1"/>
    <col min="3" max="3" width="10.625" customWidth="1"/>
    <col min="4" max="6" width="11.125" customWidth="1"/>
    <col min="7" max="9" width="12.375" customWidth="1"/>
    <col min="10" max="10" width="12.25" customWidth="1"/>
  </cols>
  <sheetData>
    <row r="1" ht="20.25" spans="1:10">
      <c r="A1" s="225" t="s">
        <v>590</v>
      </c>
      <c r="B1" s="254"/>
      <c r="C1" s="254"/>
      <c r="D1" s="254"/>
      <c r="E1" s="254"/>
      <c r="F1" s="254"/>
      <c r="G1" s="255"/>
      <c r="H1" s="255"/>
      <c r="I1" s="255"/>
      <c r="J1" s="110"/>
    </row>
    <row r="2" ht="63.95" customHeight="1" spans="1:10">
      <c r="A2" s="229" t="s">
        <v>591</v>
      </c>
      <c r="B2" s="230"/>
      <c r="C2" s="230"/>
      <c r="D2" s="230"/>
      <c r="E2" s="230"/>
      <c r="F2" s="230"/>
      <c r="G2" s="230"/>
      <c r="H2" s="230"/>
      <c r="I2" s="230"/>
      <c r="J2" s="231"/>
    </row>
    <row r="3" ht="21" customHeight="1" spans="1:10">
      <c r="A3" s="232"/>
      <c r="B3" s="256"/>
      <c r="C3" s="256"/>
      <c r="D3" s="256"/>
      <c r="E3" s="256"/>
      <c r="F3" s="256"/>
      <c r="G3" s="256"/>
      <c r="H3" s="256"/>
      <c r="I3" s="256"/>
      <c r="J3" s="234" t="s">
        <v>568</v>
      </c>
    </row>
    <row r="4" ht="21.95" customHeight="1" spans="1:10">
      <c r="A4" s="235" t="s">
        <v>592</v>
      </c>
      <c r="B4" s="257" t="s">
        <v>515</v>
      </c>
      <c r="C4" s="258"/>
      <c r="D4" s="259"/>
      <c r="E4" s="258" t="s">
        <v>50</v>
      </c>
      <c r="F4" s="258"/>
      <c r="G4" s="259"/>
      <c r="H4" s="260" t="s">
        <v>516</v>
      </c>
      <c r="I4" s="260"/>
      <c r="J4" s="268"/>
    </row>
    <row r="5" ht="39.95" customHeight="1" spans="1:10">
      <c r="A5" s="261"/>
      <c r="B5" s="262" t="s">
        <v>593</v>
      </c>
      <c r="C5" s="263" t="s">
        <v>81</v>
      </c>
      <c r="D5" s="263" t="s">
        <v>82</v>
      </c>
      <c r="E5" s="262" t="s">
        <v>593</v>
      </c>
      <c r="F5" s="263" t="s">
        <v>81</v>
      </c>
      <c r="G5" s="263" t="s">
        <v>82</v>
      </c>
      <c r="H5" s="262" t="s">
        <v>593</v>
      </c>
      <c r="I5" s="263" t="s">
        <v>81</v>
      </c>
      <c r="J5" s="263" t="s">
        <v>82</v>
      </c>
    </row>
    <row r="6" ht="33" customHeight="1" spans="1:10">
      <c r="A6" s="264" t="s">
        <v>594</v>
      </c>
      <c r="B6" s="265">
        <v>0</v>
      </c>
      <c r="C6" s="265">
        <v>0</v>
      </c>
      <c r="D6" s="265">
        <v>0</v>
      </c>
      <c r="E6" s="265">
        <v>0</v>
      </c>
      <c r="F6" s="265">
        <v>0</v>
      </c>
      <c r="G6" s="266">
        <v>0</v>
      </c>
      <c r="H6" s="267">
        <v>0</v>
      </c>
      <c r="I6" s="267">
        <v>0</v>
      </c>
      <c r="J6" s="267">
        <v>0</v>
      </c>
    </row>
    <row r="7" ht="21.95" customHeight="1" spans="1:1">
      <c r="A7" t="s">
        <v>595</v>
      </c>
    </row>
  </sheetData>
  <mergeCells count="4">
    <mergeCell ref="A2:J2"/>
    <mergeCell ref="B4:D4"/>
    <mergeCell ref="E4:G4"/>
    <mergeCell ref="H4:J4"/>
  </mergeCells>
  <pageMargins left="0.75" right="0.75" top="1" bottom="1" header="0.5" footer="0.5"/>
  <pageSetup paperSize="9" scale="67"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F33" sqref="F33"/>
    </sheetView>
  </sheetViews>
  <sheetFormatPr defaultColWidth="9" defaultRowHeight="15.75" outlineLevelCol="3"/>
  <cols>
    <col min="1" max="1" width="34.625" customWidth="1"/>
    <col min="2" max="2" width="16" style="224" customWidth="1"/>
    <col min="3" max="3" width="13.625" style="224" customWidth="1"/>
    <col min="4" max="4" width="23.75" style="224" customWidth="1"/>
    <col min="5" max="5" width="12.625"/>
    <col min="6" max="6" width="13.75"/>
    <col min="12" max="12" width="13.75"/>
  </cols>
  <sheetData>
    <row r="1" ht="20.25" spans="1:4">
      <c r="A1" s="225" t="s">
        <v>596</v>
      </c>
      <c r="B1" s="226"/>
      <c r="C1" s="227"/>
      <c r="D1" s="228"/>
    </row>
    <row r="2" ht="20.25" spans="1:4">
      <c r="A2" s="229" t="s">
        <v>597</v>
      </c>
      <c r="B2" s="230"/>
      <c r="C2" s="230"/>
      <c r="D2" s="231"/>
    </row>
    <row r="3" ht="22.5" spans="1:4">
      <c r="A3" s="232"/>
      <c r="B3" s="233"/>
      <c r="C3" s="233"/>
      <c r="D3" s="234" t="s">
        <v>568</v>
      </c>
    </row>
    <row r="4" spans="1:4">
      <c r="A4" s="235" t="s">
        <v>569</v>
      </c>
      <c r="B4" s="236" t="s">
        <v>598</v>
      </c>
      <c r="C4" s="235" t="s">
        <v>50</v>
      </c>
      <c r="D4" s="237" t="s">
        <v>599</v>
      </c>
    </row>
    <row r="5" ht="17.25" customHeight="1" spans="1:4">
      <c r="A5" s="238" t="s">
        <v>570</v>
      </c>
      <c r="B5" s="239">
        <f>SUM(B6:B11)</f>
        <v>8320</v>
      </c>
      <c r="C5" s="239">
        <v>8320</v>
      </c>
      <c r="D5" s="185">
        <f>C5/B5</f>
        <v>1</v>
      </c>
    </row>
    <row r="6" ht="17.25" customHeight="1" spans="1:4">
      <c r="A6" s="240" t="s">
        <v>571</v>
      </c>
      <c r="B6" s="241">
        <v>1329</v>
      </c>
      <c r="C6" s="241">
        <v>1329</v>
      </c>
      <c r="D6" s="185">
        <f t="shared" ref="D6:D44" si="0">C6/B6</f>
        <v>1</v>
      </c>
    </row>
    <row r="7" ht="17.25" customHeight="1" spans="1:4">
      <c r="A7" s="240" t="s">
        <v>572</v>
      </c>
      <c r="B7" s="241">
        <v>2936</v>
      </c>
      <c r="C7" s="241">
        <v>2936</v>
      </c>
      <c r="D7" s="185">
        <f t="shared" si="0"/>
        <v>1</v>
      </c>
    </row>
    <row r="8" ht="17.25" customHeight="1" spans="1:4">
      <c r="A8" s="240" t="s">
        <v>573</v>
      </c>
      <c r="B8" s="241">
        <v>590</v>
      </c>
      <c r="C8" s="241">
        <v>590</v>
      </c>
      <c r="D8" s="185">
        <f t="shared" si="0"/>
        <v>1</v>
      </c>
    </row>
    <row r="9" ht="17.25" customHeight="1" spans="1:4">
      <c r="A9" s="240" t="s">
        <v>574</v>
      </c>
      <c r="B9" s="241">
        <v>1762</v>
      </c>
      <c r="C9" s="241">
        <v>1762</v>
      </c>
      <c r="D9" s="185">
        <f t="shared" si="0"/>
        <v>1</v>
      </c>
    </row>
    <row r="10" ht="17.25" customHeight="1" spans="1:4">
      <c r="A10" s="240" t="s">
        <v>575</v>
      </c>
      <c r="B10" s="241">
        <v>939</v>
      </c>
      <c r="C10" s="241">
        <v>939</v>
      </c>
      <c r="D10" s="185">
        <f t="shared" si="0"/>
        <v>1</v>
      </c>
    </row>
    <row r="11" ht="17.25" customHeight="1" spans="1:4">
      <c r="A11" s="242" t="s">
        <v>600</v>
      </c>
      <c r="B11" s="241">
        <v>764</v>
      </c>
      <c r="C11" s="241">
        <v>764</v>
      </c>
      <c r="D11" s="185">
        <f t="shared" si="0"/>
        <v>1</v>
      </c>
    </row>
    <row r="12" ht="17.25" customHeight="1" spans="1:4">
      <c r="A12" s="238" t="s">
        <v>576</v>
      </c>
      <c r="B12" s="239">
        <f>SUM(B13:B25)</f>
        <v>262832</v>
      </c>
      <c r="C12" s="239">
        <f>SUM(C13:C25)</f>
        <v>217913</v>
      </c>
      <c r="D12" s="185">
        <f t="shared" si="0"/>
        <v>0.829096152675473</v>
      </c>
    </row>
    <row r="13" ht="17.25" customHeight="1" spans="1:4">
      <c r="A13" s="240" t="s">
        <v>577</v>
      </c>
      <c r="B13" s="241">
        <v>745</v>
      </c>
      <c r="C13" s="241">
        <v>745</v>
      </c>
      <c r="D13" s="185">
        <f t="shared" si="0"/>
        <v>1</v>
      </c>
    </row>
    <row r="14" ht="17.25" customHeight="1" spans="1:4">
      <c r="A14" s="240" t="s">
        <v>578</v>
      </c>
      <c r="B14" s="241">
        <v>62992</v>
      </c>
      <c r="C14" s="241">
        <v>64404</v>
      </c>
      <c r="D14" s="185">
        <f t="shared" si="0"/>
        <v>1.02241554483109</v>
      </c>
    </row>
    <row r="15" ht="17.25" customHeight="1" spans="1:4">
      <c r="A15" s="240" t="s">
        <v>579</v>
      </c>
      <c r="B15" s="241">
        <v>240</v>
      </c>
      <c r="C15" s="241">
        <v>240</v>
      </c>
      <c r="D15" s="185">
        <f t="shared" si="0"/>
        <v>1</v>
      </c>
    </row>
    <row r="16" ht="17.25" customHeight="1" spans="1:4">
      <c r="A16" s="240" t="s">
        <v>580</v>
      </c>
      <c r="B16" s="241">
        <v>4549</v>
      </c>
      <c r="C16" s="241">
        <v>4549</v>
      </c>
      <c r="D16" s="185">
        <f t="shared" si="0"/>
        <v>1</v>
      </c>
    </row>
    <row r="17" ht="17.25" customHeight="1" spans="1:4">
      <c r="A17" s="240" t="s">
        <v>581</v>
      </c>
      <c r="B17" s="241">
        <v>26315</v>
      </c>
      <c r="C17" s="241">
        <v>26315</v>
      </c>
      <c r="D17" s="185">
        <f t="shared" si="0"/>
        <v>1</v>
      </c>
    </row>
    <row r="18" ht="17.25" customHeight="1" spans="1:4">
      <c r="A18" s="240" t="s">
        <v>582</v>
      </c>
      <c r="B18" s="241">
        <v>3265</v>
      </c>
      <c r="C18" s="241">
        <v>2933</v>
      </c>
      <c r="D18" s="185">
        <f t="shared" si="0"/>
        <v>0.898315467075038</v>
      </c>
    </row>
    <row r="19" ht="17.25" customHeight="1" spans="1:4">
      <c r="A19" s="242" t="s">
        <v>601</v>
      </c>
      <c r="B19" s="241">
        <v>1042</v>
      </c>
      <c r="C19" s="241">
        <v>1042</v>
      </c>
      <c r="D19" s="185">
        <f t="shared" si="0"/>
        <v>1</v>
      </c>
    </row>
    <row r="20" ht="17.25" customHeight="1" spans="1:4">
      <c r="A20" s="240" t="s">
        <v>583</v>
      </c>
      <c r="B20" s="241">
        <v>96</v>
      </c>
      <c r="C20" s="241">
        <v>96</v>
      </c>
      <c r="D20" s="185">
        <f t="shared" si="0"/>
        <v>1</v>
      </c>
    </row>
    <row r="21" ht="17.25" customHeight="1" spans="1:4">
      <c r="A21" s="240" t="s">
        <v>584</v>
      </c>
      <c r="B21" s="241">
        <v>4025</v>
      </c>
      <c r="C21" s="241">
        <v>5167</v>
      </c>
      <c r="D21" s="185">
        <f t="shared" si="0"/>
        <v>1.28372670807453</v>
      </c>
    </row>
    <row r="22" ht="17.25" customHeight="1" spans="1:4">
      <c r="A22" s="240" t="s">
        <v>585</v>
      </c>
      <c r="B22" s="241">
        <v>5845</v>
      </c>
      <c r="C22" s="241">
        <v>5645</v>
      </c>
      <c r="D22" s="185">
        <f t="shared" si="0"/>
        <v>0.965782720273738</v>
      </c>
    </row>
    <row r="23" ht="17.25" customHeight="1" spans="1:4">
      <c r="A23" s="242" t="s">
        <v>602</v>
      </c>
      <c r="B23" s="241">
        <v>15777</v>
      </c>
      <c r="C23" s="241">
        <v>15777</v>
      </c>
      <c r="D23" s="185">
        <f t="shared" si="0"/>
        <v>1</v>
      </c>
    </row>
    <row r="24" ht="17.25" customHeight="1" spans="1:4">
      <c r="A24" s="240" t="s">
        <v>586</v>
      </c>
      <c r="B24" s="241">
        <v>2968</v>
      </c>
      <c r="C24" s="241">
        <v>3000</v>
      </c>
      <c r="D24" s="185">
        <f t="shared" si="0"/>
        <v>1.01078167115903</v>
      </c>
    </row>
    <row r="25" ht="17.25" customHeight="1" spans="1:4">
      <c r="A25" s="240" t="s">
        <v>587</v>
      </c>
      <c r="B25" s="241">
        <v>134973</v>
      </c>
      <c r="C25" s="241">
        <v>88000</v>
      </c>
      <c r="D25" s="185">
        <f t="shared" si="0"/>
        <v>0.651982248301512</v>
      </c>
    </row>
    <row r="26" ht="17.25" customHeight="1" spans="1:4">
      <c r="A26" s="238" t="s">
        <v>588</v>
      </c>
      <c r="B26" s="239">
        <f>SUM(B27:B45)</f>
        <v>24083</v>
      </c>
      <c r="C26" s="239">
        <f>SUM(C27:C45)</f>
        <v>20000</v>
      </c>
      <c r="D26" s="185">
        <f t="shared" si="0"/>
        <v>0.830461321263962</v>
      </c>
    </row>
    <row r="27" ht="17.25" customHeight="1" spans="1:4">
      <c r="A27" s="243" t="s">
        <v>603</v>
      </c>
      <c r="B27" s="244">
        <v>601</v>
      </c>
      <c r="C27" s="245">
        <v>500</v>
      </c>
      <c r="D27" s="185">
        <f t="shared" si="0"/>
        <v>0.831946755407654</v>
      </c>
    </row>
    <row r="28" ht="17.25" customHeight="1" spans="1:4">
      <c r="A28" s="243" t="s">
        <v>604</v>
      </c>
      <c r="B28" s="244">
        <v>43</v>
      </c>
      <c r="C28" s="245">
        <v>43</v>
      </c>
      <c r="D28" s="185">
        <f t="shared" ref="D28:D45" si="1">C28/B28</f>
        <v>1</v>
      </c>
    </row>
    <row r="29" ht="17.25" customHeight="1" spans="1:4">
      <c r="A29" s="243" t="s">
        <v>605</v>
      </c>
      <c r="B29" s="244">
        <v>425</v>
      </c>
      <c r="C29" s="245">
        <v>451</v>
      </c>
      <c r="D29" s="185">
        <f t="shared" si="1"/>
        <v>1.06117647058824</v>
      </c>
    </row>
    <row r="30" ht="17.25" customHeight="1" spans="1:4">
      <c r="A30" s="243" t="s">
        <v>606</v>
      </c>
      <c r="B30" s="246"/>
      <c r="C30" s="245"/>
      <c r="D30" s="185"/>
    </row>
    <row r="31" ht="17.25" customHeight="1" spans="1:4">
      <c r="A31" s="243" t="s">
        <v>607</v>
      </c>
      <c r="B31" s="244">
        <v>145</v>
      </c>
      <c r="C31" s="245">
        <v>145</v>
      </c>
      <c r="D31" s="185">
        <f t="shared" si="1"/>
        <v>1</v>
      </c>
    </row>
    <row r="32" ht="17.25" customHeight="1" spans="1:4">
      <c r="A32" s="243" t="s">
        <v>608</v>
      </c>
      <c r="B32" s="244">
        <v>683</v>
      </c>
      <c r="C32" s="245">
        <v>330</v>
      </c>
      <c r="D32" s="185">
        <f t="shared" si="1"/>
        <v>0.483162518301611</v>
      </c>
    </row>
    <row r="33" ht="17.25" customHeight="1" spans="1:4">
      <c r="A33" s="243" t="s">
        <v>609</v>
      </c>
      <c r="B33" s="247">
        <v>327</v>
      </c>
      <c r="C33" s="248">
        <v>200</v>
      </c>
      <c r="D33" s="185">
        <f t="shared" si="1"/>
        <v>0.611620795107034</v>
      </c>
    </row>
    <row r="34" ht="17.25" customHeight="1" spans="1:4">
      <c r="A34" s="243" t="s">
        <v>610</v>
      </c>
      <c r="B34" s="244">
        <v>2554</v>
      </c>
      <c r="C34" s="245">
        <v>2000</v>
      </c>
      <c r="D34" s="185">
        <f t="shared" si="1"/>
        <v>0.783085356303837</v>
      </c>
    </row>
    <row r="35" ht="17.25" customHeight="1" spans="1:4">
      <c r="A35" s="249" t="s">
        <v>611</v>
      </c>
      <c r="B35" s="244"/>
      <c r="C35" s="245"/>
      <c r="D35" s="185"/>
    </row>
    <row r="36" ht="17.25" customHeight="1" spans="1:4">
      <c r="A36" s="243" t="s">
        <v>612</v>
      </c>
      <c r="B36" s="244">
        <v>15051</v>
      </c>
      <c r="C36" s="245">
        <v>13000</v>
      </c>
      <c r="D36" s="185">
        <f t="shared" si="1"/>
        <v>0.863729984718623</v>
      </c>
    </row>
    <row r="37" ht="17.25" customHeight="1" spans="1:4">
      <c r="A37" s="243" t="s">
        <v>613</v>
      </c>
      <c r="B37" s="244">
        <v>603</v>
      </c>
      <c r="C37" s="245">
        <v>400</v>
      </c>
      <c r="D37" s="185">
        <f t="shared" si="1"/>
        <v>0.66334991708126</v>
      </c>
    </row>
    <row r="38" ht="17.25" customHeight="1" spans="1:4">
      <c r="A38" s="249" t="s">
        <v>614</v>
      </c>
      <c r="B38" s="244">
        <v>779</v>
      </c>
      <c r="C38" s="245">
        <v>403</v>
      </c>
      <c r="D38" s="185">
        <f t="shared" si="1"/>
        <v>0.517329910141207</v>
      </c>
    </row>
    <row r="39" ht="17.25" customHeight="1" spans="1:4">
      <c r="A39" s="243" t="s">
        <v>615</v>
      </c>
      <c r="B39" s="244">
        <v>70</v>
      </c>
      <c r="C39" s="245">
        <v>70</v>
      </c>
      <c r="D39" s="185">
        <f t="shared" si="1"/>
        <v>1</v>
      </c>
    </row>
    <row r="40" ht="17.25" customHeight="1" spans="1:4">
      <c r="A40" s="243" t="s">
        <v>616</v>
      </c>
      <c r="B40" s="250">
        <v>48</v>
      </c>
      <c r="C40" s="245">
        <v>48</v>
      </c>
      <c r="D40" s="185">
        <f t="shared" si="1"/>
        <v>1</v>
      </c>
    </row>
    <row r="41" ht="17.25" customHeight="1" spans="1:4">
      <c r="A41" s="243" t="s">
        <v>617</v>
      </c>
      <c r="B41" s="244"/>
      <c r="C41" s="245"/>
      <c r="D41" s="185"/>
    </row>
    <row r="42" ht="17.25" customHeight="1" spans="1:4">
      <c r="A42" s="243" t="s">
        <v>618</v>
      </c>
      <c r="B42" s="250">
        <v>2256</v>
      </c>
      <c r="C42" s="245">
        <v>2000</v>
      </c>
      <c r="D42" s="185">
        <f t="shared" si="1"/>
        <v>0.886524822695035</v>
      </c>
    </row>
    <row r="43" ht="17.25" customHeight="1" spans="1:4">
      <c r="A43" s="243" t="s">
        <v>619</v>
      </c>
      <c r="B43" s="250">
        <v>204</v>
      </c>
      <c r="C43" s="245">
        <v>190</v>
      </c>
      <c r="D43" s="185">
        <f t="shared" si="1"/>
        <v>0.931372549019608</v>
      </c>
    </row>
    <row r="44" ht="17.25" customHeight="1" spans="1:4">
      <c r="A44" s="243" t="s">
        <v>620</v>
      </c>
      <c r="B44" s="250">
        <v>294</v>
      </c>
      <c r="C44" s="245">
        <v>220</v>
      </c>
      <c r="D44" s="185">
        <f t="shared" si="1"/>
        <v>0.748299319727891</v>
      </c>
    </row>
    <row r="45" ht="17.25" customHeight="1" spans="1:4">
      <c r="A45" s="251" t="s">
        <v>621</v>
      </c>
      <c r="B45" s="252"/>
      <c r="C45" s="253"/>
      <c r="D45" s="185"/>
    </row>
  </sheetData>
  <mergeCells count="1">
    <mergeCell ref="A2:D2"/>
  </mergeCells>
  <pageMargins left="0.51" right="0.33"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6"/>
  <sheetViews>
    <sheetView workbookViewId="0">
      <selection activeCell="C30" sqref="C30"/>
    </sheetView>
  </sheetViews>
  <sheetFormatPr defaultColWidth="9" defaultRowHeight="14.25" outlineLevelCol="4"/>
  <cols>
    <col min="1" max="1" width="40.75" customWidth="1"/>
    <col min="2" max="3" width="21.625" style="130" customWidth="1"/>
    <col min="4" max="4" width="23.875" customWidth="1"/>
  </cols>
  <sheetData>
    <row r="1" spans="1:4">
      <c r="A1" s="108" t="s">
        <v>622</v>
      </c>
      <c r="B1" s="209"/>
      <c r="C1" s="209"/>
      <c r="D1" s="110"/>
    </row>
    <row r="2" ht="20.25" spans="1:5">
      <c r="A2" s="210" t="s">
        <v>623</v>
      </c>
      <c r="B2" s="211"/>
      <c r="C2" s="211"/>
      <c r="D2" s="212"/>
      <c r="E2" s="167"/>
    </row>
    <row r="3" ht="15" spans="1:5">
      <c r="A3" s="139"/>
      <c r="B3" s="140"/>
      <c r="C3" s="140"/>
      <c r="D3" s="142" t="s">
        <v>47</v>
      </c>
      <c r="E3" s="167"/>
    </row>
    <row r="4" ht="18" customHeight="1" spans="1:5">
      <c r="A4" s="213" t="s">
        <v>624</v>
      </c>
      <c r="B4" s="214"/>
      <c r="C4" s="214"/>
      <c r="D4" s="215"/>
      <c r="E4" s="167"/>
    </row>
    <row r="5" spans="1:5">
      <c r="A5" s="216" t="s">
        <v>48</v>
      </c>
      <c r="B5" s="217" t="s">
        <v>49</v>
      </c>
      <c r="C5" s="218" t="s">
        <v>50</v>
      </c>
      <c r="D5" s="219" t="s">
        <v>51</v>
      </c>
      <c r="E5" s="167"/>
    </row>
    <row r="6" ht="15.75" spans="1:5">
      <c r="A6" s="156" t="s">
        <v>625</v>
      </c>
      <c r="B6" s="151"/>
      <c r="C6" s="151"/>
      <c r="D6" s="152"/>
      <c r="E6" s="167"/>
    </row>
    <row r="7" ht="15.75" spans="1:5">
      <c r="A7" s="156" t="s">
        <v>626</v>
      </c>
      <c r="B7" s="151"/>
      <c r="C7" s="151"/>
      <c r="D7" s="152"/>
      <c r="E7" s="167"/>
    </row>
    <row r="8" ht="15.75" spans="1:5">
      <c r="A8" s="156" t="s">
        <v>627</v>
      </c>
      <c r="B8" s="151"/>
      <c r="C8" s="151"/>
      <c r="D8" s="152"/>
      <c r="E8" s="167"/>
    </row>
    <row r="9" ht="15.75" spans="1:5">
      <c r="A9" s="220" t="s">
        <v>628</v>
      </c>
      <c r="B9" s="151"/>
      <c r="C9" s="151"/>
      <c r="D9" s="152"/>
      <c r="E9" s="167"/>
    </row>
    <row r="10" ht="15.75" spans="1:5">
      <c r="A10" s="156" t="s">
        <v>629</v>
      </c>
      <c r="B10" s="151"/>
      <c r="C10" s="151"/>
      <c r="D10" s="152"/>
      <c r="E10" s="167"/>
    </row>
    <row r="11" ht="15.75" spans="1:5">
      <c r="A11" s="156" t="s">
        <v>630</v>
      </c>
      <c r="B11" s="151"/>
      <c r="C11" s="151"/>
      <c r="D11" s="152"/>
      <c r="E11" s="167"/>
    </row>
    <row r="12" ht="15.75" spans="1:5">
      <c r="A12" s="156" t="s">
        <v>631</v>
      </c>
      <c r="B12" s="151">
        <v>190325</v>
      </c>
      <c r="C12" s="151">
        <v>252000</v>
      </c>
      <c r="D12" s="152">
        <f>C12/B12</f>
        <v>1.32405096545383</v>
      </c>
      <c r="E12" s="167"/>
    </row>
    <row r="13" ht="15.75" spans="1:5">
      <c r="A13" s="156" t="s">
        <v>632</v>
      </c>
      <c r="B13" s="151"/>
      <c r="C13" s="151"/>
      <c r="D13" s="152"/>
      <c r="E13" s="167"/>
    </row>
    <row r="14" ht="15.75" spans="1:5">
      <c r="A14" s="156" t="s">
        <v>633</v>
      </c>
      <c r="B14" s="151"/>
      <c r="C14" s="151"/>
      <c r="D14" s="152"/>
      <c r="E14" s="167"/>
    </row>
    <row r="15" ht="15.75" spans="1:5">
      <c r="A15" s="156" t="s">
        <v>634</v>
      </c>
      <c r="B15" s="151">
        <v>2128</v>
      </c>
      <c r="C15" s="151">
        <v>4000</v>
      </c>
      <c r="D15" s="152">
        <f>C15/B15</f>
        <v>1.8796992481203</v>
      </c>
      <c r="E15" s="167"/>
    </row>
    <row r="16" ht="15.75" spans="1:5">
      <c r="A16" s="156" t="s">
        <v>635</v>
      </c>
      <c r="B16" s="151"/>
      <c r="C16" s="151"/>
      <c r="D16" s="152"/>
      <c r="E16" s="167"/>
    </row>
    <row r="17" ht="15.75" spans="1:5">
      <c r="A17" s="156" t="s">
        <v>636</v>
      </c>
      <c r="B17" s="151"/>
      <c r="C17" s="151"/>
      <c r="D17" s="152"/>
      <c r="E17" s="167"/>
    </row>
    <row r="18" ht="15.75" spans="1:5">
      <c r="A18" s="156" t="s">
        <v>637</v>
      </c>
      <c r="B18" s="151"/>
      <c r="C18" s="151"/>
      <c r="D18" s="152"/>
      <c r="E18" s="167"/>
    </row>
    <row r="19" ht="15.75" spans="1:5">
      <c r="A19" s="156" t="s">
        <v>638</v>
      </c>
      <c r="B19" s="151">
        <v>1940</v>
      </c>
      <c r="C19" s="151">
        <v>2000</v>
      </c>
      <c r="D19" s="152">
        <f>C19/B19</f>
        <v>1.03092783505155</v>
      </c>
      <c r="E19" s="167"/>
    </row>
    <row r="20" ht="15.75" spans="1:5">
      <c r="A20" s="156" t="s">
        <v>639</v>
      </c>
      <c r="B20" s="151"/>
      <c r="C20" s="151"/>
      <c r="D20" s="152"/>
      <c r="E20" s="167"/>
    </row>
    <row r="21" ht="15.75" spans="1:5">
      <c r="A21" s="156" t="s">
        <v>640</v>
      </c>
      <c r="B21" s="151"/>
      <c r="C21" s="151"/>
      <c r="D21" s="152"/>
      <c r="E21" s="167"/>
    </row>
    <row r="22" ht="15.75" spans="1:5">
      <c r="A22" s="156" t="s">
        <v>641</v>
      </c>
      <c r="B22" s="151"/>
      <c r="C22" s="221">
        <v>5001</v>
      </c>
      <c r="D22" s="152"/>
      <c r="E22" s="167"/>
    </row>
    <row r="23" ht="15.75" spans="1:5">
      <c r="A23" s="222"/>
      <c r="B23" s="151"/>
      <c r="C23" s="151"/>
      <c r="D23" s="152"/>
      <c r="E23" s="167"/>
    </row>
    <row r="24" ht="15.75" spans="1:5">
      <c r="A24" s="205" t="s">
        <v>32</v>
      </c>
      <c r="B24" s="151">
        <f>SUM(B7:B23)</f>
        <v>194393</v>
      </c>
      <c r="C24" s="151">
        <f>SUM(C7:C23)</f>
        <v>263001</v>
      </c>
      <c r="D24" s="152">
        <f>C24/B24</f>
        <v>1.35293451924709</v>
      </c>
      <c r="E24" s="167"/>
    </row>
    <row r="25" ht="15.75" spans="1:5">
      <c r="A25" s="205"/>
      <c r="B25" s="151"/>
      <c r="C25" s="151"/>
      <c r="D25" s="152"/>
      <c r="E25" s="167"/>
    </row>
    <row r="26" ht="15.75" spans="1:5">
      <c r="A26" s="206"/>
      <c r="B26" s="151"/>
      <c r="C26" s="151"/>
      <c r="D26" s="152"/>
      <c r="E26" s="167"/>
    </row>
    <row r="27" ht="15.75" spans="1:5">
      <c r="A27" s="223" t="s">
        <v>642</v>
      </c>
      <c r="B27" s="151">
        <f>SUM(B28:B34)</f>
        <v>98009</v>
      </c>
      <c r="C27" s="151">
        <f>SUM(C28:C34)</f>
        <v>26160</v>
      </c>
      <c r="D27" s="152">
        <f>C27/B27</f>
        <v>0.266914262975849</v>
      </c>
      <c r="E27" s="167"/>
    </row>
    <row r="28" ht="15.75" spans="1:5">
      <c r="A28" s="102" t="s">
        <v>643</v>
      </c>
      <c r="B28" s="151">
        <v>9880</v>
      </c>
      <c r="C28" s="151">
        <v>10000</v>
      </c>
      <c r="D28" s="152">
        <f>C28/B28</f>
        <v>1.01214574898785</v>
      </c>
      <c r="E28" s="167"/>
    </row>
    <row r="29" ht="15.75" spans="1:5">
      <c r="A29" s="102" t="s">
        <v>644</v>
      </c>
      <c r="B29" s="151"/>
      <c r="C29" s="151"/>
      <c r="D29" s="152"/>
      <c r="E29" s="167"/>
    </row>
    <row r="30" ht="15.75" spans="1:5">
      <c r="A30" s="102" t="s">
        <v>645</v>
      </c>
      <c r="B30" s="151">
        <v>19</v>
      </c>
      <c r="C30" s="151">
        <v>16160</v>
      </c>
      <c r="D30" s="152">
        <f>C30/B30</f>
        <v>850.526315789474</v>
      </c>
      <c r="E30" s="167"/>
    </row>
    <row r="31" ht="15.75" spans="1:5">
      <c r="A31" s="102" t="s">
        <v>646</v>
      </c>
      <c r="B31" s="151"/>
      <c r="C31" s="151"/>
      <c r="D31" s="152"/>
      <c r="E31" s="167"/>
    </row>
    <row r="32" ht="15.75" spans="1:5">
      <c r="A32" s="102" t="s">
        <v>647</v>
      </c>
      <c r="B32" s="151"/>
      <c r="C32" s="151"/>
      <c r="D32" s="152"/>
      <c r="E32" s="167"/>
    </row>
    <row r="33" ht="15.75" spans="1:5">
      <c r="A33" s="206" t="s">
        <v>648</v>
      </c>
      <c r="B33" s="151">
        <v>88110</v>
      </c>
      <c r="C33" s="151"/>
      <c r="D33" s="152">
        <f>C33/B33</f>
        <v>0</v>
      </c>
      <c r="E33" s="167"/>
    </row>
    <row r="34" ht="15.75" spans="1:5">
      <c r="A34" s="206" t="s">
        <v>649</v>
      </c>
      <c r="B34" s="151"/>
      <c r="C34" s="151"/>
      <c r="D34" s="152"/>
      <c r="E34" s="167"/>
    </row>
    <row r="35" ht="15.75" spans="1:5">
      <c r="A35" s="206"/>
      <c r="B35" s="151"/>
      <c r="C35" s="151"/>
      <c r="D35" s="152"/>
      <c r="E35" s="167"/>
    </row>
    <row r="36" ht="15.75" spans="1:5">
      <c r="A36" s="223" t="s">
        <v>650</v>
      </c>
      <c r="B36" s="151">
        <f>B24+B27</f>
        <v>292402</v>
      </c>
      <c r="C36" s="151">
        <f>C24+C27</f>
        <v>289161</v>
      </c>
      <c r="D36" s="152">
        <f>C36/B36</f>
        <v>0.988915944487384</v>
      </c>
      <c r="E36" s="167"/>
    </row>
  </sheetData>
  <mergeCells count="2">
    <mergeCell ref="A2:D2"/>
    <mergeCell ref="A4:D4"/>
  </mergeCells>
  <pageMargins left="0.75" right="0.75" top="1" bottom="1" header="0.5" footer="0.5"/>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9"/>
  <sheetViews>
    <sheetView showZeros="0" workbookViewId="0">
      <selection activeCell="C63" sqref="C63"/>
    </sheetView>
  </sheetViews>
  <sheetFormatPr defaultColWidth="9" defaultRowHeight="14.25" outlineLevelCol="3"/>
  <cols>
    <col min="1" max="1" width="55.375" style="168" customWidth="1"/>
    <col min="2" max="2" width="22.5" style="191" customWidth="1"/>
    <col min="3" max="3" width="16.375" style="191" customWidth="1"/>
    <col min="4" max="4" width="18.75" style="168" customWidth="1"/>
    <col min="5" max="16384" width="9" style="168"/>
  </cols>
  <sheetData>
    <row r="1" spans="1:4">
      <c r="A1" s="192" t="s">
        <v>651</v>
      </c>
      <c r="B1" s="193"/>
      <c r="C1" s="193"/>
      <c r="D1" s="194"/>
    </row>
    <row r="2" ht="41.1" customHeight="1" spans="1:4">
      <c r="A2" s="174" t="s">
        <v>652</v>
      </c>
      <c r="B2" s="3"/>
      <c r="C2" s="3"/>
      <c r="D2" s="195"/>
    </row>
    <row r="3" ht="18.95" customHeight="1" spans="1:4">
      <c r="A3" s="176" t="s">
        <v>47</v>
      </c>
      <c r="B3" s="196"/>
      <c r="C3" s="196"/>
      <c r="D3" s="197"/>
    </row>
    <row r="4" spans="1:4">
      <c r="A4" s="179" t="s">
        <v>48</v>
      </c>
      <c r="B4" s="198" t="s">
        <v>515</v>
      </c>
      <c r="C4" s="199" t="s">
        <v>50</v>
      </c>
      <c r="D4" s="200" t="s">
        <v>653</v>
      </c>
    </row>
    <row r="5" ht="15.75" spans="1:4">
      <c r="A5" s="183" t="s">
        <v>654</v>
      </c>
      <c r="B5" s="157">
        <v>0</v>
      </c>
      <c r="C5" s="184"/>
      <c r="D5" s="185"/>
    </row>
    <row r="6" ht="15.75" spans="1:4">
      <c r="A6" s="183" t="s">
        <v>655</v>
      </c>
      <c r="B6" s="157"/>
      <c r="C6" s="159"/>
      <c r="D6" s="152"/>
    </row>
    <row r="7" ht="15.75" spans="1:4">
      <c r="A7" s="150" t="s">
        <v>656</v>
      </c>
      <c r="B7" s="201">
        <f>SUM(B8:B10)</f>
        <v>5</v>
      </c>
      <c r="C7" s="201">
        <f>SUM(C8:C10)</f>
        <v>5</v>
      </c>
      <c r="D7" s="202"/>
    </row>
    <row r="8" ht="15.75" spans="1:4">
      <c r="A8" s="153" t="s">
        <v>657</v>
      </c>
      <c r="B8" s="155">
        <v>5</v>
      </c>
      <c r="C8" s="155">
        <v>5</v>
      </c>
      <c r="D8" s="202"/>
    </row>
    <row r="9" ht="15.75" spans="1:4">
      <c r="A9" s="153" t="s">
        <v>658</v>
      </c>
      <c r="B9" s="155"/>
      <c r="C9" s="155"/>
      <c r="D9" s="202"/>
    </row>
    <row r="10" ht="15.75" spans="1:4">
      <c r="A10" s="153" t="s">
        <v>659</v>
      </c>
      <c r="B10" s="155"/>
      <c r="C10" s="155"/>
      <c r="D10" s="202"/>
    </row>
    <row r="11" ht="15.75" spans="1:4">
      <c r="A11" s="150" t="s">
        <v>660</v>
      </c>
      <c r="B11" s="155">
        <f>SUM(B12:B14)</f>
        <v>9203</v>
      </c>
      <c r="C11" s="155">
        <f>SUM(C12:C14)</f>
        <v>9300</v>
      </c>
      <c r="D11" s="202">
        <f>C11/B11</f>
        <v>1.01054004129088</v>
      </c>
    </row>
    <row r="12" ht="15.75" spans="1:4">
      <c r="A12" s="153" t="s">
        <v>661</v>
      </c>
      <c r="B12" s="155">
        <v>9163</v>
      </c>
      <c r="C12" s="155">
        <v>9260</v>
      </c>
      <c r="D12" s="202">
        <f>C12/B12</f>
        <v>1.01058605260286</v>
      </c>
    </row>
    <row r="13" ht="15.75" spans="1:4">
      <c r="A13" s="153" t="s">
        <v>662</v>
      </c>
      <c r="B13" s="155">
        <v>40</v>
      </c>
      <c r="C13" s="155">
        <v>40</v>
      </c>
      <c r="D13" s="202">
        <f>C13/B13</f>
        <v>1</v>
      </c>
    </row>
    <row r="14" ht="15.75" spans="1:4">
      <c r="A14" s="153" t="s">
        <v>663</v>
      </c>
      <c r="B14" s="155"/>
      <c r="C14" s="155"/>
      <c r="D14" s="202"/>
    </row>
    <row r="15" ht="15.75" spans="1:4">
      <c r="A15" s="150" t="s">
        <v>664</v>
      </c>
      <c r="B15" s="155">
        <f>SUM(B16:B17)</f>
        <v>57</v>
      </c>
      <c r="C15" s="155">
        <f>SUM(C16:C17)</f>
        <v>65</v>
      </c>
      <c r="D15" s="202"/>
    </row>
    <row r="16" ht="15.75" spans="1:4">
      <c r="A16" s="156" t="s">
        <v>665</v>
      </c>
      <c r="B16" s="155">
        <v>57</v>
      </c>
      <c r="C16" s="155">
        <v>65</v>
      </c>
      <c r="D16" s="202"/>
    </row>
    <row r="17" ht="15.75" spans="1:4">
      <c r="A17" s="156" t="s">
        <v>666</v>
      </c>
      <c r="B17" s="155"/>
      <c r="C17" s="155"/>
      <c r="D17" s="202"/>
    </row>
    <row r="18" ht="15.75" spans="1:4">
      <c r="A18" s="150" t="s">
        <v>667</v>
      </c>
      <c r="B18" s="157">
        <f>SUM(B19:B27)</f>
        <v>133262</v>
      </c>
      <c r="C18" s="157">
        <f>SUM(C19:C27)</f>
        <v>165503</v>
      </c>
      <c r="D18" s="202">
        <f>C18/B18</f>
        <v>1.2419369362609</v>
      </c>
    </row>
    <row r="19" ht="15.75" spans="1:4">
      <c r="A19" s="156" t="s">
        <v>668</v>
      </c>
      <c r="B19" s="157">
        <v>133262</v>
      </c>
      <c r="C19" s="159">
        <v>155435</v>
      </c>
      <c r="D19" s="202">
        <f>C19/B19</f>
        <v>1.16638651678648</v>
      </c>
    </row>
    <row r="20" ht="15.75" spans="1:4">
      <c r="A20" s="156" t="s">
        <v>669</v>
      </c>
      <c r="B20" s="158"/>
      <c r="C20" s="155"/>
      <c r="D20" s="202"/>
    </row>
    <row r="21" ht="15.75" spans="1:4">
      <c r="A21" s="156" t="s">
        <v>670</v>
      </c>
      <c r="B21" s="155"/>
      <c r="C21" s="155"/>
      <c r="D21" s="202"/>
    </row>
    <row r="22" ht="15.75" spans="1:4">
      <c r="A22" s="156" t="s">
        <v>671</v>
      </c>
      <c r="B22" s="155">
        <v>0</v>
      </c>
      <c r="C22" s="155">
        <v>6128</v>
      </c>
      <c r="D22" s="202"/>
    </row>
    <row r="23" ht="15.75" spans="1:4">
      <c r="A23" s="156" t="s">
        <v>672</v>
      </c>
      <c r="B23" s="155">
        <v>0</v>
      </c>
      <c r="C23" s="155">
        <v>3940</v>
      </c>
      <c r="D23" s="202" t="e">
        <f>C23/B23</f>
        <v>#DIV/0!</v>
      </c>
    </row>
    <row r="24" ht="15.75" spans="1:4">
      <c r="A24" s="156" t="s">
        <v>673</v>
      </c>
      <c r="B24" s="159"/>
      <c r="C24" s="159"/>
      <c r="D24" s="202"/>
    </row>
    <row r="25" ht="15.75" spans="1:4">
      <c r="A25" s="156" t="s">
        <v>674</v>
      </c>
      <c r="B25" s="159"/>
      <c r="C25" s="159"/>
      <c r="D25" s="202"/>
    </row>
    <row r="26" ht="15.75" spans="1:4">
      <c r="A26" s="156" t="s">
        <v>675</v>
      </c>
      <c r="B26" s="159"/>
      <c r="C26" s="159"/>
      <c r="D26" s="202"/>
    </row>
    <row r="27" ht="15.75" spans="1:4">
      <c r="A27" s="156" t="s">
        <v>676</v>
      </c>
      <c r="B27" s="159"/>
      <c r="C27" s="159"/>
      <c r="D27" s="202"/>
    </row>
    <row r="28" ht="15.75" spans="1:4">
      <c r="A28" s="150" t="s">
        <v>677</v>
      </c>
      <c r="B28" s="159">
        <f>SUM(B29:B33)</f>
        <v>0</v>
      </c>
      <c r="C28" s="159">
        <f>SUM(C29:C33)</f>
        <v>0</v>
      </c>
      <c r="D28" s="202" t="e">
        <f>C28/B28</f>
        <v>#DIV/0!</v>
      </c>
    </row>
    <row r="29" ht="15.75" spans="1:4">
      <c r="A29" s="156" t="s">
        <v>678</v>
      </c>
      <c r="B29" s="159"/>
      <c r="C29" s="159"/>
      <c r="D29" s="202" t="e">
        <f>C29/B29</f>
        <v>#DIV/0!</v>
      </c>
    </row>
    <row r="30" ht="15.75" spans="1:4">
      <c r="A30" s="160" t="s">
        <v>679</v>
      </c>
      <c r="B30" s="159"/>
      <c r="C30" s="203"/>
      <c r="D30" s="202"/>
    </row>
    <row r="31" ht="15.75" spans="1:4">
      <c r="A31" s="160" t="s">
        <v>680</v>
      </c>
      <c r="B31" s="159"/>
      <c r="C31" s="159"/>
      <c r="D31" s="202"/>
    </row>
    <row r="32" ht="15.75" spans="1:4">
      <c r="A32" s="161" t="s">
        <v>681</v>
      </c>
      <c r="B32" s="159"/>
      <c r="C32" s="159"/>
      <c r="D32" s="202"/>
    </row>
    <row r="33" ht="15.75" spans="1:4">
      <c r="A33" s="161" t="s">
        <v>682</v>
      </c>
      <c r="B33" s="159"/>
      <c r="C33" s="159"/>
      <c r="D33" s="202"/>
    </row>
    <row r="34" ht="15.75" spans="1:4">
      <c r="A34" s="162" t="s">
        <v>683</v>
      </c>
      <c r="B34" s="159"/>
      <c r="C34" s="159"/>
      <c r="D34" s="202"/>
    </row>
    <row r="35" ht="15.75" spans="1:4">
      <c r="A35" s="160" t="s">
        <v>684</v>
      </c>
      <c r="B35" s="159"/>
      <c r="C35" s="159"/>
      <c r="D35" s="202"/>
    </row>
    <row r="36" ht="15.75" spans="1:4">
      <c r="A36" s="160" t="s">
        <v>685</v>
      </c>
      <c r="B36" s="159"/>
      <c r="C36" s="159"/>
      <c r="D36" s="202"/>
    </row>
    <row r="37" ht="15.75" spans="1:4">
      <c r="A37" s="160" t="s">
        <v>686</v>
      </c>
      <c r="B37" s="159"/>
      <c r="C37" s="159"/>
      <c r="D37" s="202"/>
    </row>
    <row r="38" ht="15.75" spans="1:4">
      <c r="A38" s="160" t="s">
        <v>687</v>
      </c>
      <c r="B38" s="159"/>
      <c r="C38" s="159"/>
      <c r="D38" s="202"/>
    </row>
    <row r="39" ht="15.75" spans="1:4">
      <c r="A39" s="160" t="s">
        <v>688</v>
      </c>
      <c r="B39" s="159"/>
      <c r="C39" s="159"/>
      <c r="D39" s="202"/>
    </row>
    <row r="40" ht="15.75" spans="1:4">
      <c r="A40" s="160" t="s">
        <v>689</v>
      </c>
      <c r="B40" s="159"/>
      <c r="C40" s="159"/>
      <c r="D40" s="202"/>
    </row>
    <row r="41" ht="15.75" spans="1:4">
      <c r="A41" s="160" t="s">
        <v>690</v>
      </c>
      <c r="B41" s="159"/>
      <c r="C41" s="159"/>
      <c r="D41" s="202"/>
    </row>
    <row r="42" ht="15.75" spans="1:4">
      <c r="A42" s="160" t="s">
        <v>691</v>
      </c>
      <c r="B42" s="159"/>
      <c r="C42" s="159"/>
      <c r="D42" s="202"/>
    </row>
    <row r="43" ht="15.75" spans="1:4">
      <c r="A43" s="160" t="s">
        <v>692</v>
      </c>
      <c r="B43" s="159"/>
      <c r="C43" s="159"/>
      <c r="D43" s="202"/>
    </row>
    <row r="44" ht="15.75" spans="1:4">
      <c r="A44" s="160" t="s">
        <v>693</v>
      </c>
      <c r="B44" s="159"/>
      <c r="C44" s="159"/>
      <c r="D44" s="202"/>
    </row>
    <row r="45" ht="15.75" spans="1:4">
      <c r="A45" s="162" t="s">
        <v>694</v>
      </c>
      <c r="B45" s="159"/>
      <c r="C45" s="159"/>
      <c r="D45" s="202"/>
    </row>
    <row r="46" ht="15.75" spans="1:4">
      <c r="A46" s="160" t="s">
        <v>695</v>
      </c>
      <c r="B46" s="159"/>
      <c r="C46" s="159"/>
      <c r="D46" s="202"/>
    </row>
    <row r="47" ht="15.75" spans="1:4">
      <c r="A47" s="162" t="s">
        <v>696</v>
      </c>
      <c r="B47" s="159">
        <f>SUM(B48:B50)</f>
        <v>86515</v>
      </c>
      <c r="C47" s="159">
        <f>SUM(C48:C50)</f>
        <v>630</v>
      </c>
      <c r="D47" s="202">
        <f>C47/B47</f>
        <v>0.00728197422412298</v>
      </c>
    </row>
    <row r="48" ht="15.75" spans="1:4">
      <c r="A48" s="160" t="s">
        <v>697</v>
      </c>
      <c r="B48" s="159">
        <v>85900</v>
      </c>
      <c r="C48" s="159">
        <v>0</v>
      </c>
      <c r="D48" s="202">
        <f>C48/B48</f>
        <v>0</v>
      </c>
    </row>
    <row r="49" ht="15.75" spans="1:4">
      <c r="A49" s="160" t="s">
        <v>698</v>
      </c>
      <c r="B49" s="159"/>
      <c r="C49" s="159"/>
      <c r="D49" s="202"/>
    </row>
    <row r="50" ht="15.75" spans="1:4">
      <c r="A50" s="160" t="s">
        <v>699</v>
      </c>
      <c r="B50" s="159">
        <v>615</v>
      </c>
      <c r="C50" s="159">
        <v>630</v>
      </c>
      <c r="D50" s="202">
        <f>C50/B50</f>
        <v>1.02439024390244</v>
      </c>
    </row>
    <row r="51" ht="15.75" spans="1:4">
      <c r="A51" s="162" t="s">
        <v>700</v>
      </c>
      <c r="B51" s="159"/>
      <c r="C51" s="159"/>
      <c r="D51" s="202"/>
    </row>
    <row r="52" ht="15.75" spans="1:4">
      <c r="A52" s="162" t="s">
        <v>701</v>
      </c>
      <c r="B52" s="159">
        <v>4890</v>
      </c>
      <c r="C52" s="159">
        <v>8400</v>
      </c>
      <c r="D52" s="202"/>
    </row>
    <row r="53" ht="15.75" spans="1:4">
      <c r="A53" s="162" t="s">
        <v>702</v>
      </c>
      <c r="B53" s="159"/>
      <c r="C53" s="159"/>
      <c r="D53" s="202"/>
    </row>
    <row r="54" ht="15.75" spans="1:4">
      <c r="A54" s="164"/>
      <c r="B54" s="159"/>
      <c r="C54" s="159"/>
      <c r="D54" s="202"/>
    </row>
    <row r="55" ht="15.75" spans="1:4">
      <c r="A55" s="21" t="s">
        <v>77</v>
      </c>
      <c r="B55" s="159">
        <f>B53+B51+B47+B28+B18+B15+B11+B7+B52</f>
        <v>233932</v>
      </c>
      <c r="C55" s="159">
        <f>C53+C51+C47+C28+C18+C15+C11+C7+C52</f>
        <v>183903</v>
      </c>
      <c r="D55" s="202">
        <f>C55/B55</f>
        <v>0.786138706974676</v>
      </c>
    </row>
    <row r="56" ht="15.75" spans="1:4">
      <c r="A56" s="204"/>
      <c r="B56" s="159"/>
      <c r="C56" s="159"/>
      <c r="D56" s="202"/>
    </row>
    <row r="57" ht="15.75" spans="1:4">
      <c r="A57" s="204"/>
      <c r="B57" s="159"/>
      <c r="C57" s="159"/>
      <c r="D57" s="202"/>
    </row>
    <row r="58" ht="15.75" spans="1:4">
      <c r="A58" s="205" t="s">
        <v>79</v>
      </c>
      <c r="B58" s="159">
        <f>B59+B62+B63+B64+B65</f>
        <v>58470</v>
      </c>
      <c r="C58" s="159">
        <f>C59+C62+C63+C64+C65</f>
        <v>105258</v>
      </c>
      <c r="D58" s="202">
        <f>C58/B58</f>
        <v>1.80020523345305</v>
      </c>
    </row>
    <row r="59" ht="15.75" spans="1:4">
      <c r="A59" s="102" t="s">
        <v>703</v>
      </c>
      <c r="B59" s="159">
        <f>SUM(B60:B61)</f>
        <v>100</v>
      </c>
      <c r="C59" s="159">
        <f>SUM(C60:C61)</f>
        <v>100</v>
      </c>
      <c r="D59" s="202">
        <f>C59/B59</f>
        <v>1</v>
      </c>
    </row>
    <row r="60" ht="15.75" spans="1:4">
      <c r="A60" s="102" t="s">
        <v>704</v>
      </c>
      <c r="B60" s="159"/>
      <c r="C60" s="159"/>
      <c r="D60" s="202"/>
    </row>
    <row r="61" ht="15.75" spans="1:4">
      <c r="A61" s="102" t="s">
        <v>705</v>
      </c>
      <c r="B61" s="159">
        <v>100</v>
      </c>
      <c r="C61" s="159">
        <v>100</v>
      </c>
      <c r="D61" s="202">
        <f>C61/B61</f>
        <v>1</v>
      </c>
    </row>
    <row r="62" ht="15.75" spans="1:4">
      <c r="A62" s="102" t="s">
        <v>706</v>
      </c>
      <c r="B62" s="159">
        <v>40000</v>
      </c>
      <c r="C62" s="159">
        <v>105000</v>
      </c>
      <c r="D62" s="202">
        <f>C62/B62</f>
        <v>2.625</v>
      </c>
    </row>
    <row r="63" ht="15.75" spans="1:4">
      <c r="A63" s="102" t="s">
        <v>707</v>
      </c>
      <c r="B63" s="159">
        <v>16160</v>
      </c>
      <c r="C63" s="159">
        <v>158</v>
      </c>
      <c r="D63" s="202">
        <f>C63/B63</f>
        <v>0.00977722772277228</v>
      </c>
    </row>
    <row r="64" ht="15.75" spans="1:4">
      <c r="A64" s="206" t="s">
        <v>708</v>
      </c>
      <c r="B64" s="159">
        <v>2210</v>
      </c>
      <c r="C64" s="159"/>
      <c r="D64" s="202">
        <f>C64/B64</f>
        <v>0</v>
      </c>
    </row>
    <row r="65" ht="15.75" spans="1:4">
      <c r="A65" s="206" t="s">
        <v>709</v>
      </c>
      <c r="B65" s="159"/>
      <c r="C65" s="159"/>
      <c r="D65" s="202"/>
    </row>
    <row r="66" ht="15.75" spans="1:4">
      <c r="A66" s="206"/>
      <c r="B66" s="159"/>
      <c r="C66" s="159"/>
      <c r="D66" s="202"/>
    </row>
    <row r="67" ht="15.75" spans="1:4">
      <c r="A67" s="206"/>
      <c r="B67" s="159"/>
      <c r="C67" s="159"/>
      <c r="D67" s="202"/>
    </row>
    <row r="68" ht="15.75" spans="1:4">
      <c r="A68" s="21" t="s">
        <v>710</v>
      </c>
      <c r="B68" s="159">
        <f>B55+B58</f>
        <v>292402</v>
      </c>
      <c r="C68" s="159">
        <f>C55+C58</f>
        <v>289161</v>
      </c>
      <c r="D68" s="202">
        <f>C68/B68</f>
        <v>0.988915944487384</v>
      </c>
    </row>
    <row r="69" spans="2:4">
      <c r="B69" s="207"/>
      <c r="C69" s="207"/>
      <c r="D69" s="208"/>
    </row>
  </sheetData>
  <mergeCells count="2">
    <mergeCell ref="A2:D2"/>
    <mergeCell ref="A3:D3"/>
  </mergeCells>
  <pageMargins left="0.75" right="0.75" top="1" bottom="1" header="0.5" footer="0.5"/>
  <pageSetup paperSize="9" scale="71"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42"/>
  <sheetViews>
    <sheetView showZeros="0" workbookViewId="0">
      <selection activeCell="A3" sqref="A3:D3"/>
    </sheetView>
  </sheetViews>
  <sheetFormatPr defaultColWidth="9" defaultRowHeight="15.75" outlineLevelCol="3"/>
  <cols>
    <col min="1" max="1" width="55.375" style="168" customWidth="1"/>
    <col min="2" max="2" width="22.5" style="169" customWidth="1"/>
    <col min="3" max="3" width="16.375" style="169" customWidth="1"/>
    <col min="4" max="4" width="18.75" style="170" customWidth="1"/>
    <col min="5" max="16384" width="9" style="168"/>
  </cols>
  <sheetData>
    <row r="1" spans="1:4">
      <c r="A1" s="171" t="s">
        <v>711</v>
      </c>
      <c r="B1" s="172"/>
      <c r="C1" s="172"/>
      <c r="D1" s="173"/>
    </row>
    <row r="2" ht="41.1" customHeight="1" spans="1:4">
      <c r="A2" s="174" t="s">
        <v>712</v>
      </c>
      <c r="B2" s="3"/>
      <c r="C2" s="3"/>
      <c r="D2" s="175"/>
    </row>
    <row r="3" ht="18.95" customHeight="1" spans="1:4">
      <c r="A3" s="176" t="s">
        <v>47</v>
      </c>
      <c r="B3" s="177"/>
      <c r="C3" s="177"/>
      <c r="D3" s="178"/>
    </row>
    <row r="4" spans="1:4">
      <c r="A4" s="179" t="s">
        <v>48</v>
      </c>
      <c r="B4" s="180" t="s">
        <v>515</v>
      </c>
      <c r="C4" s="181" t="s">
        <v>50</v>
      </c>
      <c r="D4" s="182" t="s">
        <v>713</v>
      </c>
    </row>
    <row r="5" spans="1:4">
      <c r="A5" s="183" t="s">
        <v>654</v>
      </c>
      <c r="B5" s="157">
        <v>0</v>
      </c>
      <c r="C5" s="184"/>
      <c r="D5" s="185"/>
    </row>
    <row r="6" spans="1:4">
      <c r="A6" s="183" t="s">
        <v>655</v>
      </c>
      <c r="B6" s="157">
        <v>0</v>
      </c>
      <c r="C6" s="186"/>
      <c r="D6" s="187"/>
    </row>
    <row r="7" spans="1:4">
      <c r="A7" s="183" t="s">
        <v>714</v>
      </c>
      <c r="B7" s="157">
        <v>0</v>
      </c>
      <c r="C7" s="159"/>
      <c r="D7" s="187"/>
    </row>
    <row r="8" spans="1:4">
      <c r="A8" s="183" t="s">
        <v>715</v>
      </c>
      <c r="B8" s="157">
        <v>0</v>
      </c>
      <c r="C8" s="157"/>
      <c r="D8" s="187"/>
    </row>
    <row r="9" spans="1:4">
      <c r="A9" s="183" t="s">
        <v>716</v>
      </c>
      <c r="B9" s="157">
        <v>0</v>
      </c>
      <c r="C9" s="157"/>
      <c r="D9" s="187"/>
    </row>
    <row r="10" spans="1:4">
      <c r="A10" s="183" t="s">
        <v>717</v>
      </c>
      <c r="B10" s="157">
        <v>0</v>
      </c>
      <c r="C10" s="157"/>
      <c r="D10" s="187"/>
    </row>
    <row r="11" spans="1:4">
      <c r="A11" s="183" t="s">
        <v>718</v>
      </c>
      <c r="B11" s="157"/>
      <c r="C11" s="157"/>
      <c r="D11" s="187"/>
    </row>
    <row r="12" spans="1:4">
      <c r="A12" s="183" t="s">
        <v>719</v>
      </c>
      <c r="B12" s="157"/>
      <c r="C12" s="157"/>
      <c r="D12" s="187"/>
    </row>
    <row r="13" spans="1:4">
      <c r="A13" s="188" t="s">
        <v>656</v>
      </c>
      <c r="B13" s="157">
        <f>B14</f>
        <v>5</v>
      </c>
      <c r="C13" s="157">
        <f>C14</f>
        <v>5</v>
      </c>
      <c r="D13" s="185"/>
    </row>
    <row r="14" spans="1:4">
      <c r="A14" s="189" t="s">
        <v>720</v>
      </c>
      <c r="B14" s="157">
        <f>SUM(B15:B18)</f>
        <v>5</v>
      </c>
      <c r="C14" s="157">
        <f>SUM(C15:C18)</f>
        <v>5</v>
      </c>
      <c r="D14" s="185"/>
    </row>
    <row r="15" spans="1:4">
      <c r="A15" s="188" t="s">
        <v>721</v>
      </c>
      <c r="B15" s="157">
        <v>1</v>
      </c>
      <c r="C15" s="157">
        <v>1</v>
      </c>
      <c r="D15" s="187"/>
    </row>
    <row r="16" spans="1:4">
      <c r="A16" s="188" t="s">
        <v>722</v>
      </c>
      <c r="B16" s="157"/>
      <c r="C16" s="157"/>
      <c r="D16" s="187"/>
    </row>
    <row r="17" spans="1:4">
      <c r="A17" s="188" t="s">
        <v>723</v>
      </c>
      <c r="B17" s="157"/>
      <c r="C17" s="157"/>
      <c r="D17" s="187"/>
    </row>
    <row r="18" spans="1:4">
      <c r="A18" s="188" t="s">
        <v>724</v>
      </c>
      <c r="B18" s="157">
        <v>4</v>
      </c>
      <c r="C18" s="157">
        <v>4</v>
      </c>
      <c r="D18" s="187"/>
    </row>
    <row r="19" spans="1:4">
      <c r="A19" s="188" t="s">
        <v>725</v>
      </c>
      <c r="B19" s="157"/>
      <c r="C19" s="157"/>
      <c r="D19" s="187"/>
    </row>
    <row r="20" spans="1:4">
      <c r="A20" s="188" t="s">
        <v>726</v>
      </c>
      <c r="B20" s="157"/>
      <c r="C20" s="157"/>
      <c r="D20" s="187"/>
    </row>
    <row r="21" spans="1:4">
      <c r="A21" s="188" t="s">
        <v>727</v>
      </c>
      <c r="B21" s="157"/>
      <c r="C21" s="157"/>
      <c r="D21" s="187"/>
    </row>
    <row r="22" spans="1:4">
      <c r="A22" s="188" t="s">
        <v>728</v>
      </c>
      <c r="B22" s="157"/>
      <c r="C22" s="157"/>
      <c r="D22" s="187"/>
    </row>
    <row r="23" spans="1:4">
      <c r="A23" s="188" t="s">
        <v>729</v>
      </c>
      <c r="B23" s="157"/>
      <c r="C23" s="157"/>
      <c r="D23" s="187"/>
    </row>
    <row r="24" spans="1:4">
      <c r="A24" s="188" t="s">
        <v>730</v>
      </c>
      <c r="B24" s="157"/>
      <c r="C24" s="157"/>
      <c r="D24" s="187"/>
    </row>
    <row r="25" spans="1:4">
      <c r="A25" s="188" t="s">
        <v>731</v>
      </c>
      <c r="B25" s="157"/>
      <c r="C25" s="157"/>
      <c r="D25" s="187"/>
    </row>
    <row r="26" spans="1:4">
      <c r="A26" s="188" t="s">
        <v>732</v>
      </c>
      <c r="B26" s="157"/>
      <c r="C26" s="157"/>
      <c r="D26" s="187"/>
    </row>
    <row r="27" spans="1:4">
      <c r="A27" s="188" t="s">
        <v>733</v>
      </c>
      <c r="B27" s="157"/>
      <c r="C27" s="157"/>
      <c r="D27" s="187"/>
    </row>
    <row r="28" spans="1:4">
      <c r="A28" s="188" t="s">
        <v>660</v>
      </c>
      <c r="B28" s="157">
        <f>B29+B33</f>
        <v>9203</v>
      </c>
      <c r="C28" s="157">
        <f>C29+C33</f>
        <v>9300</v>
      </c>
      <c r="D28" s="185">
        <f>C28/B28</f>
        <v>1.01054004129088</v>
      </c>
    </row>
    <row r="29" spans="1:4">
      <c r="A29" s="188" t="s">
        <v>734</v>
      </c>
      <c r="B29" s="157">
        <f>SUM(B30:B32)</f>
        <v>9163</v>
      </c>
      <c r="C29" s="157">
        <f>SUM(C30:C32)</f>
        <v>9260</v>
      </c>
      <c r="D29" s="185">
        <f>C29/B29</f>
        <v>1.01058605260286</v>
      </c>
    </row>
    <row r="30" spans="1:4">
      <c r="A30" s="188" t="s">
        <v>735</v>
      </c>
      <c r="B30" s="157">
        <v>4690</v>
      </c>
      <c r="C30" s="157">
        <v>4700</v>
      </c>
      <c r="D30" s="185">
        <f>C30/B30</f>
        <v>1.00213219616205</v>
      </c>
    </row>
    <row r="31" spans="1:4">
      <c r="A31" s="188" t="s">
        <v>736</v>
      </c>
      <c r="B31" s="157">
        <v>4473</v>
      </c>
      <c r="C31" s="157">
        <v>4560</v>
      </c>
      <c r="D31" s="185">
        <f>C31/B31</f>
        <v>1.01945003353454</v>
      </c>
    </row>
    <row r="32" spans="1:4">
      <c r="A32" s="188" t="s">
        <v>737</v>
      </c>
      <c r="B32" s="157"/>
      <c r="C32" s="157"/>
      <c r="D32" s="187"/>
    </row>
    <row r="33" spans="1:4">
      <c r="A33" s="188" t="s">
        <v>738</v>
      </c>
      <c r="B33" s="157">
        <f>SUM(B34:B36)</f>
        <v>40</v>
      </c>
      <c r="C33" s="157">
        <f>SUM(C34:C36)</f>
        <v>40</v>
      </c>
      <c r="D33" s="185">
        <f>C33/B33</f>
        <v>1</v>
      </c>
    </row>
    <row r="34" spans="1:4">
      <c r="A34" s="188" t="s">
        <v>735</v>
      </c>
      <c r="B34" s="157"/>
      <c r="C34" s="157"/>
      <c r="D34" s="187"/>
    </row>
    <row r="35" spans="1:4">
      <c r="A35" s="188" t="s">
        <v>736</v>
      </c>
      <c r="B35" s="157">
        <v>40</v>
      </c>
      <c r="C35" s="157">
        <v>40</v>
      </c>
      <c r="D35" s="185">
        <f>C35/B35</f>
        <v>1</v>
      </c>
    </row>
    <row r="36" spans="1:4">
      <c r="A36" s="188" t="s">
        <v>739</v>
      </c>
      <c r="B36" s="157"/>
      <c r="C36" s="157"/>
      <c r="D36" s="187"/>
    </row>
    <row r="37" spans="1:4">
      <c r="A37" s="188" t="s">
        <v>740</v>
      </c>
      <c r="B37" s="157"/>
      <c r="C37" s="157"/>
      <c r="D37" s="187"/>
    </row>
    <row r="38" spans="1:4">
      <c r="A38" s="188" t="s">
        <v>736</v>
      </c>
      <c r="B38" s="157"/>
      <c r="C38" s="157"/>
      <c r="D38" s="187"/>
    </row>
    <row r="39" spans="1:4">
      <c r="A39" s="188" t="s">
        <v>741</v>
      </c>
      <c r="B39" s="157"/>
      <c r="C39" s="157"/>
      <c r="D39" s="187"/>
    </row>
    <row r="40" spans="1:4">
      <c r="A40" s="188" t="s">
        <v>664</v>
      </c>
      <c r="B40" s="157">
        <f>B41</f>
        <v>57</v>
      </c>
      <c r="C40" s="157">
        <f>C41</f>
        <v>65</v>
      </c>
      <c r="D40" s="187"/>
    </row>
    <row r="41" spans="1:4">
      <c r="A41" s="188" t="s">
        <v>742</v>
      </c>
      <c r="B41" s="157">
        <f>SUM(B42:B45)</f>
        <v>57</v>
      </c>
      <c r="C41" s="157">
        <f>SUM(C42:C45)</f>
        <v>65</v>
      </c>
      <c r="D41" s="187"/>
    </row>
    <row r="42" spans="1:4">
      <c r="A42" s="188" t="s">
        <v>743</v>
      </c>
      <c r="B42" s="157"/>
      <c r="C42" s="157"/>
      <c r="D42" s="187"/>
    </row>
    <row r="43" spans="1:4">
      <c r="A43" s="188" t="s">
        <v>744</v>
      </c>
      <c r="B43" s="157">
        <v>57</v>
      </c>
      <c r="C43" s="157">
        <v>65</v>
      </c>
      <c r="D43" s="187"/>
    </row>
    <row r="44" spans="1:4">
      <c r="A44" s="188" t="s">
        <v>745</v>
      </c>
      <c r="B44" s="157"/>
      <c r="C44" s="157"/>
      <c r="D44" s="187"/>
    </row>
    <row r="45" spans="1:4">
      <c r="A45" s="188" t="s">
        <v>746</v>
      </c>
      <c r="B45" s="157"/>
      <c r="C45" s="157"/>
      <c r="D45" s="187"/>
    </row>
    <row r="46" spans="1:4">
      <c r="A46" s="188" t="s">
        <v>667</v>
      </c>
      <c r="B46" s="157">
        <f>B47+B65+B71</f>
        <v>133262</v>
      </c>
      <c r="C46" s="157">
        <f>C47+C65+C71</f>
        <v>165503</v>
      </c>
      <c r="D46" s="185">
        <f>C46/B46</f>
        <v>1.2419369362609</v>
      </c>
    </row>
    <row r="47" spans="1:4">
      <c r="A47" s="188" t="s">
        <v>747</v>
      </c>
      <c r="B47" s="157">
        <f>SUM(B48:B59)</f>
        <v>133262</v>
      </c>
      <c r="C47" s="157">
        <f>SUM(C48:C59)</f>
        <v>155435</v>
      </c>
      <c r="D47" s="185">
        <f>C47/B47</f>
        <v>1.16638651678648</v>
      </c>
    </row>
    <row r="48" spans="1:4">
      <c r="A48" s="188" t="s">
        <v>748</v>
      </c>
      <c r="B48" s="157">
        <v>53812</v>
      </c>
      <c r="C48" s="157">
        <v>54720</v>
      </c>
      <c r="D48" s="185">
        <f>C48/B48</f>
        <v>1.01687355980079</v>
      </c>
    </row>
    <row r="49" spans="1:4">
      <c r="A49" s="188" t="s">
        <v>749</v>
      </c>
      <c r="B49" s="157">
        <v>35331</v>
      </c>
      <c r="C49" s="157">
        <v>22000</v>
      </c>
      <c r="D49" s="185">
        <f>C49/B49</f>
        <v>0.622682629984999</v>
      </c>
    </row>
    <row r="50" spans="1:4">
      <c r="A50" s="188" t="s">
        <v>750</v>
      </c>
      <c r="B50" s="157"/>
      <c r="C50" s="157"/>
      <c r="D50" s="187"/>
    </row>
    <row r="51" spans="1:4">
      <c r="A51" s="188" t="s">
        <v>751</v>
      </c>
      <c r="B51" s="157">
        <v>24403</v>
      </c>
      <c r="C51" s="157">
        <v>25280</v>
      </c>
      <c r="D51" s="187"/>
    </row>
    <row r="52" spans="1:4">
      <c r="A52" s="188" t="s">
        <v>752</v>
      </c>
      <c r="B52" s="157">
        <v>5168</v>
      </c>
      <c r="C52" s="157">
        <v>6000</v>
      </c>
      <c r="D52" s="185">
        <f>C52/B52</f>
        <v>1.1609907120743</v>
      </c>
    </row>
    <row r="53" spans="1:4">
      <c r="A53" s="188" t="s">
        <v>753</v>
      </c>
      <c r="B53" s="157"/>
      <c r="C53" s="157"/>
      <c r="D53" s="185"/>
    </row>
    <row r="54" spans="1:4">
      <c r="A54" s="188" t="s">
        <v>754</v>
      </c>
      <c r="B54" s="157"/>
      <c r="C54" s="157"/>
      <c r="D54" s="187"/>
    </row>
    <row r="55" spans="1:4">
      <c r="A55" s="188" t="s">
        <v>755</v>
      </c>
      <c r="B55" s="157"/>
      <c r="C55" s="157"/>
      <c r="D55" s="185"/>
    </row>
    <row r="56" spans="1:4">
      <c r="A56" s="188" t="s">
        <v>756</v>
      </c>
      <c r="B56" s="157"/>
      <c r="C56" s="157"/>
      <c r="D56" s="185"/>
    </row>
    <row r="57" spans="1:4">
      <c r="A57" s="188" t="s">
        <v>757</v>
      </c>
      <c r="B57" s="157"/>
      <c r="C57" s="157"/>
      <c r="D57" s="185"/>
    </row>
    <row r="58" spans="1:4">
      <c r="A58" s="188" t="s">
        <v>758</v>
      </c>
      <c r="B58" s="157"/>
      <c r="C58" s="157"/>
      <c r="D58" s="185"/>
    </row>
    <row r="59" spans="1:4">
      <c r="A59" s="188" t="s">
        <v>759</v>
      </c>
      <c r="B59" s="157">
        <v>14548</v>
      </c>
      <c r="C59" s="157">
        <v>47435</v>
      </c>
      <c r="D59" s="185">
        <f>C59/B59</f>
        <v>3.26058564751169</v>
      </c>
    </row>
    <row r="60" spans="1:4">
      <c r="A60" s="188" t="s">
        <v>760</v>
      </c>
      <c r="B60" s="157"/>
      <c r="C60" s="157"/>
      <c r="D60" s="185"/>
    </row>
    <row r="61" spans="1:4">
      <c r="A61" s="188" t="s">
        <v>748</v>
      </c>
      <c r="B61" s="157"/>
      <c r="C61" s="157"/>
      <c r="D61" s="185"/>
    </row>
    <row r="62" spans="1:4">
      <c r="A62" s="188" t="s">
        <v>749</v>
      </c>
      <c r="B62" s="157"/>
      <c r="C62" s="157"/>
      <c r="D62" s="185"/>
    </row>
    <row r="63" spans="1:4">
      <c r="A63" s="188" t="s">
        <v>761</v>
      </c>
      <c r="B63" s="157"/>
      <c r="C63" s="157"/>
      <c r="D63" s="185"/>
    </row>
    <row r="64" spans="1:4">
      <c r="A64" s="188" t="s">
        <v>762</v>
      </c>
      <c r="B64" s="157"/>
      <c r="C64" s="157"/>
      <c r="D64" s="185"/>
    </row>
    <row r="65" spans="1:4">
      <c r="A65" s="188" t="s">
        <v>763</v>
      </c>
      <c r="B65" s="157">
        <v>0</v>
      </c>
      <c r="C65" s="157">
        <f>SUM(C66:C70)</f>
        <v>6128</v>
      </c>
      <c r="D65" s="185" t="e">
        <f>C65/B65</f>
        <v>#DIV/0!</v>
      </c>
    </row>
    <row r="66" spans="1:4">
      <c r="A66" s="188" t="s">
        <v>764</v>
      </c>
      <c r="B66" s="157"/>
      <c r="C66" s="157"/>
      <c r="D66" s="185"/>
    </row>
    <row r="67" spans="1:4">
      <c r="A67" s="188" t="s">
        <v>765</v>
      </c>
      <c r="B67" s="157"/>
      <c r="C67" s="157"/>
      <c r="D67" s="185"/>
    </row>
    <row r="68" spans="1:4">
      <c r="A68" s="188" t="s">
        <v>766</v>
      </c>
      <c r="B68" s="157"/>
      <c r="C68" s="157"/>
      <c r="D68" s="185"/>
    </row>
    <row r="69" spans="1:4">
      <c r="A69" s="188" t="s">
        <v>767</v>
      </c>
      <c r="B69" s="157"/>
      <c r="C69" s="157"/>
      <c r="D69" s="185"/>
    </row>
    <row r="70" spans="1:4">
      <c r="A70" s="188" t="s">
        <v>768</v>
      </c>
      <c r="B70" s="157"/>
      <c r="C70" s="157">
        <v>6128</v>
      </c>
      <c r="D70" s="185" t="e">
        <f>C70/B70</f>
        <v>#DIV/0!</v>
      </c>
    </row>
    <row r="71" spans="1:4">
      <c r="A71" s="188" t="s">
        <v>769</v>
      </c>
      <c r="B71" s="157">
        <f>B74</f>
        <v>0</v>
      </c>
      <c r="C71" s="157">
        <f>SUM(C72:C74)</f>
        <v>3940</v>
      </c>
      <c r="D71" s="185" t="e">
        <f>C71/B71</f>
        <v>#DIV/0!</v>
      </c>
    </row>
    <row r="72" spans="1:4">
      <c r="A72" s="188" t="s">
        <v>770</v>
      </c>
      <c r="B72" s="157"/>
      <c r="C72" s="157"/>
      <c r="D72" s="185"/>
    </row>
    <row r="73" spans="1:4">
      <c r="A73" s="188" t="s">
        <v>771</v>
      </c>
      <c r="B73" s="157"/>
      <c r="C73" s="157"/>
      <c r="D73" s="185"/>
    </row>
    <row r="74" spans="1:4">
      <c r="A74" s="188" t="s">
        <v>772</v>
      </c>
      <c r="B74" s="157"/>
      <c r="C74" s="157">
        <v>3940</v>
      </c>
      <c r="D74" s="185" t="e">
        <f>C74/B74</f>
        <v>#DIV/0!</v>
      </c>
    </row>
    <row r="75" spans="1:4">
      <c r="A75" s="188" t="s">
        <v>773</v>
      </c>
      <c r="B75" s="157"/>
      <c r="C75" s="157"/>
      <c r="D75" s="185"/>
    </row>
    <row r="76" spans="1:4">
      <c r="A76" s="188" t="s">
        <v>774</v>
      </c>
      <c r="B76" s="157"/>
      <c r="C76" s="157"/>
      <c r="D76" s="185"/>
    </row>
    <row r="77" spans="1:4">
      <c r="A77" s="188" t="s">
        <v>775</v>
      </c>
      <c r="B77" s="157"/>
      <c r="C77" s="157"/>
      <c r="D77" s="185"/>
    </row>
    <row r="78" spans="1:4">
      <c r="A78" s="188" t="s">
        <v>776</v>
      </c>
      <c r="B78" s="157"/>
      <c r="C78" s="157"/>
      <c r="D78" s="185"/>
    </row>
    <row r="79" spans="1:4">
      <c r="A79" s="188" t="s">
        <v>777</v>
      </c>
      <c r="B79" s="157"/>
      <c r="C79" s="157"/>
      <c r="D79" s="185"/>
    </row>
    <row r="80" spans="1:4">
      <c r="A80" s="188" t="s">
        <v>774</v>
      </c>
      <c r="B80" s="157"/>
      <c r="C80" s="157"/>
      <c r="D80" s="185"/>
    </row>
    <row r="81" spans="1:4">
      <c r="A81" s="188" t="s">
        <v>775</v>
      </c>
      <c r="B81" s="157"/>
      <c r="C81" s="157"/>
      <c r="D81" s="185"/>
    </row>
    <row r="82" spans="1:4">
      <c r="A82" s="188" t="s">
        <v>778</v>
      </c>
      <c r="B82" s="157"/>
      <c r="C82" s="157"/>
      <c r="D82" s="185"/>
    </row>
    <row r="83" spans="1:4">
      <c r="A83" s="188" t="s">
        <v>779</v>
      </c>
      <c r="B83" s="157"/>
      <c r="C83" s="157"/>
      <c r="D83" s="185"/>
    </row>
    <row r="84" spans="1:4">
      <c r="A84" s="188" t="s">
        <v>780</v>
      </c>
      <c r="B84" s="157"/>
      <c r="C84" s="157"/>
      <c r="D84" s="185"/>
    </row>
    <row r="85" spans="1:4">
      <c r="A85" s="188" t="s">
        <v>781</v>
      </c>
      <c r="B85" s="157"/>
      <c r="C85" s="157"/>
      <c r="D85" s="185"/>
    </row>
    <row r="86" spans="1:4">
      <c r="A86" s="188" t="s">
        <v>782</v>
      </c>
      <c r="B86" s="157"/>
      <c r="C86" s="157"/>
      <c r="D86" s="185"/>
    </row>
    <row r="87" spans="1:4">
      <c r="A87" s="188" t="s">
        <v>783</v>
      </c>
      <c r="B87" s="157"/>
      <c r="C87" s="157"/>
      <c r="D87" s="185"/>
    </row>
    <row r="88" spans="1:4">
      <c r="A88" s="188" t="s">
        <v>784</v>
      </c>
      <c r="B88" s="157"/>
      <c r="C88" s="157"/>
      <c r="D88" s="185"/>
    </row>
    <row r="89" spans="1:4">
      <c r="A89" s="188" t="s">
        <v>785</v>
      </c>
      <c r="B89" s="157"/>
      <c r="C89" s="157"/>
      <c r="D89" s="185"/>
    </row>
    <row r="90" spans="1:4">
      <c r="A90" s="188" t="s">
        <v>786</v>
      </c>
      <c r="B90" s="157"/>
      <c r="C90" s="157"/>
      <c r="D90" s="185"/>
    </row>
    <row r="91" spans="1:4">
      <c r="A91" s="188" t="s">
        <v>787</v>
      </c>
      <c r="B91" s="157"/>
      <c r="C91" s="157"/>
      <c r="D91" s="185"/>
    </row>
    <row r="92" spans="1:4">
      <c r="A92" s="188" t="s">
        <v>677</v>
      </c>
      <c r="B92" s="157"/>
      <c r="C92" s="157">
        <f>C93</f>
        <v>0</v>
      </c>
      <c r="D92" s="185"/>
    </row>
    <row r="93" spans="1:4">
      <c r="A93" s="188" t="s">
        <v>788</v>
      </c>
      <c r="B93" s="157"/>
      <c r="C93" s="157">
        <f>C94+C95+C96+C97</f>
        <v>0</v>
      </c>
      <c r="D93" s="185"/>
    </row>
    <row r="94" spans="1:4">
      <c r="A94" s="188" t="s">
        <v>736</v>
      </c>
      <c r="B94" s="157"/>
      <c r="C94" s="157"/>
      <c r="D94" s="185"/>
    </row>
    <row r="95" spans="1:4">
      <c r="A95" s="188" t="s">
        <v>789</v>
      </c>
      <c r="B95" s="157"/>
      <c r="C95" s="157"/>
      <c r="D95" s="185"/>
    </row>
    <row r="96" spans="1:4">
      <c r="A96" s="188" t="s">
        <v>790</v>
      </c>
      <c r="B96" s="157"/>
      <c r="C96" s="157"/>
      <c r="D96" s="185"/>
    </row>
    <row r="97" spans="1:4">
      <c r="A97" s="188" t="s">
        <v>791</v>
      </c>
      <c r="B97" s="157"/>
      <c r="C97" s="157"/>
      <c r="D97" s="185"/>
    </row>
    <row r="98" spans="1:4">
      <c r="A98" s="188" t="s">
        <v>792</v>
      </c>
      <c r="B98" s="157"/>
      <c r="C98" s="157"/>
      <c r="D98" s="185"/>
    </row>
    <row r="99" spans="1:4">
      <c r="A99" s="188" t="s">
        <v>736</v>
      </c>
      <c r="B99" s="157"/>
      <c r="C99" s="157"/>
      <c r="D99" s="185"/>
    </row>
    <row r="100" spans="1:4">
      <c r="A100" s="188" t="s">
        <v>789</v>
      </c>
      <c r="B100" s="157"/>
      <c r="C100" s="157"/>
      <c r="D100" s="185"/>
    </row>
    <row r="101" spans="1:4">
      <c r="A101" s="188" t="s">
        <v>793</v>
      </c>
      <c r="B101" s="157"/>
      <c r="C101" s="157"/>
      <c r="D101" s="185"/>
    </row>
    <row r="102" spans="1:4">
      <c r="A102" s="188" t="s">
        <v>794</v>
      </c>
      <c r="B102" s="157"/>
      <c r="C102" s="157"/>
      <c r="D102" s="185"/>
    </row>
    <row r="103" spans="1:4">
      <c r="A103" s="188" t="s">
        <v>795</v>
      </c>
      <c r="B103" s="157"/>
      <c r="C103" s="157"/>
      <c r="D103" s="185"/>
    </row>
    <row r="104" spans="1:4">
      <c r="A104" s="188" t="s">
        <v>796</v>
      </c>
      <c r="B104" s="157"/>
      <c r="C104" s="157"/>
      <c r="D104" s="185"/>
    </row>
    <row r="105" spans="1:4">
      <c r="A105" s="188" t="s">
        <v>797</v>
      </c>
      <c r="B105" s="157"/>
      <c r="C105" s="157"/>
      <c r="D105" s="185"/>
    </row>
    <row r="106" spans="1:4">
      <c r="A106" s="188" t="s">
        <v>798</v>
      </c>
      <c r="B106" s="157"/>
      <c r="C106" s="157"/>
      <c r="D106" s="185"/>
    </row>
    <row r="107" spans="1:4">
      <c r="A107" s="188" t="s">
        <v>799</v>
      </c>
      <c r="B107" s="157"/>
      <c r="C107" s="157"/>
      <c r="D107" s="185"/>
    </row>
    <row r="108" spans="1:4">
      <c r="A108" s="188" t="s">
        <v>800</v>
      </c>
      <c r="B108" s="157"/>
      <c r="C108" s="157"/>
      <c r="D108" s="185"/>
    </row>
    <row r="109" spans="1:4">
      <c r="A109" s="188" t="s">
        <v>801</v>
      </c>
      <c r="B109" s="157"/>
      <c r="C109" s="157"/>
      <c r="D109" s="185"/>
    </row>
    <row r="110" spans="1:4">
      <c r="A110" s="188" t="s">
        <v>802</v>
      </c>
      <c r="B110" s="157"/>
      <c r="C110" s="157"/>
      <c r="D110" s="185"/>
    </row>
    <row r="111" spans="1:4">
      <c r="A111" s="188" t="s">
        <v>803</v>
      </c>
      <c r="B111" s="157"/>
      <c r="C111" s="157"/>
      <c r="D111" s="185"/>
    </row>
    <row r="112" spans="1:4">
      <c r="A112" s="188" t="s">
        <v>804</v>
      </c>
      <c r="B112" s="157"/>
      <c r="C112" s="157"/>
      <c r="D112" s="185"/>
    </row>
    <row r="113" spans="1:4">
      <c r="A113" s="188" t="s">
        <v>805</v>
      </c>
      <c r="B113" s="157"/>
      <c r="C113" s="157"/>
      <c r="D113" s="185"/>
    </row>
    <row r="114" spans="1:4">
      <c r="A114" s="188" t="s">
        <v>806</v>
      </c>
      <c r="B114" s="157"/>
      <c r="C114" s="157"/>
      <c r="D114" s="185"/>
    </row>
    <row r="115" spans="1:4">
      <c r="A115" s="188" t="s">
        <v>807</v>
      </c>
      <c r="B115" s="157"/>
      <c r="C115" s="157"/>
      <c r="D115" s="185"/>
    </row>
    <row r="116" spans="1:4">
      <c r="A116" s="188" t="s">
        <v>808</v>
      </c>
      <c r="B116" s="157"/>
      <c r="C116" s="157"/>
      <c r="D116" s="185"/>
    </row>
    <row r="117" spans="1:4">
      <c r="A117" s="188" t="s">
        <v>809</v>
      </c>
      <c r="B117" s="157"/>
      <c r="C117" s="157"/>
      <c r="D117" s="185"/>
    </row>
    <row r="118" spans="1:4">
      <c r="A118" s="188" t="s">
        <v>810</v>
      </c>
      <c r="B118" s="157"/>
      <c r="C118" s="157"/>
      <c r="D118" s="185"/>
    </row>
    <row r="119" spans="1:4">
      <c r="A119" s="188" t="s">
        <v>811</v>
      </c>
      <c r="B119" s="157"/>
      <c r="C119" s="157"/>
      <c r="D119" s="185"/>
    </row>
    <row r="120" spans="1:4">
      <c r="A120" s="188" t="s">
        <v>812</v>
      </c>
      <c r="B120" s="157"/>
      <c r="C120" s="157"/>
      <c r="D120" s="185"/>
    </row>
    <row r="121" spans="1:4">
      <c r="A121" s="188" t="s">
        <v>813</v>
      </c>
      <c r="B121" s="157"/>
      <c r="C121" s="157"/>
      <c r="D121" s="185"/>
    </row>
    <row r="122" spans="1:4">
      <c r="A122" s="188" t="s">
        <v>814</v>
      </c>
      <c r="B122" s="157"/>
      <c r="C122" s="157"/>
      <c r="D122" s="185"/>
    </row>
    <row r="123" spans="1:4">
      <c r="A123" s="188" t="s">
        <v>812</v>
      </c>
      <c r="B123" s="157"/>
      <c r="C123" s="157"/>
      <c r="D123" s="185"/>
    </row>
    <row r="124" spans="1:4">
      <c r="A124" s="188" t="s">
        <v>815</v>
      </c>
      <c r="B124" s="157"/>
      <c r="C124" s="157"/>
      <c r="D124" s="185"/>
    </row>
    <row r="125" spans="1:4">
      <c r="A125" s="188" t="s">
        <v>816</v>
      </c>
      <c r="B125" s="157"/>
      <c r="C125" s="157"/>
      <c r="D125" s="185"/>
    </row>
    <row r="126" spans="1:4">
      <c r="A126" s="188" t="s">
        <v>817</v>
      </c>
      <c r="B126" s="157"/>
      <c r="C126" s="157"/>
      <c r="D126" s="185"/>
    </row>
    <row r="127" spans="1:4">
      <c r="A127" s="188" t="s">
        <v>818</v>
      </c>
      <c r="B127" s="157"/>
      <c r="C127" s="157"/>
      <c r="D127" s="185"/>
    </row>
    <row r="128" spans="1:4">
      <c r="A128" s="188" t="s">
        <v>819</v>
      </c>
      <c r="B128" s="157"/>
      <c r="C128" s="157"/>
      <c r="D128" s="185"/>
    </row>
    <row r="129" spans="1:4">
      <c r="A129" s="188" t="s">
        <v>820</v>
      </c>
      <c r="B129" s="157"/>
      <c r="C129" s="157"/>
      <c r="D129" s="185"/>
    </row>
    <row r="130" spans="1:4">
      <c r="A130" s="188" t="s">
        <v>821</v>
      </c>
      <c r="B130" s="157"/>
      <c r="C130" s="157"/>
      <c r="D130" s="185"/>
    </row>
    <row r="131" spans="1:4">
      <c r="A131" s="188" t="s">
        <v>822</v>
      </c>
      <c r="B131" s="157"/>
      <c r="C131" s="157"/>
      <c r="D131" s="185"/>
    </row>
    <row r="132" spans="1:4">
      <c r="A132" s="188" t="s">
        <v>823</v>
      </c>
      <c r="B132" s="157"/>
      <c r="C132" s="157"/>
      <c r="D132" s="185"/>
    </row>
    <row r="133" spans="1:4">
      <c r="A133" s="188" t="s">
        <v>824</v>
      </c>
      <c r="B133" s="157"/>
      <c r="C133" s="157"/>
      <c r="D133" s="185"/>
    </row>
    <row r="134" spans="1:4">
      <c r="A134" s="188" t="s">
        <v>825</v>
      </c>
      <c r="B134" s="157"/>
      <c r="C134" s="157"/>
      <c r="D134" s="185"/>
    </row>
    <row r="135" spans="1:4">
      <c r="A135" s="188" t="s">
        <v>826</v>
      </c>
      <c r="B135" s="157"/>
      <c r="C135" s="157"/>
      <c r="D135" s="185"/>
    </row>
    <row r="136" spans="1:4">
      <c r="A136" s="188" t="s">
        <v>827</v>
      </c>
      <c r="B136" s="157"/>
      <c r="C136" s="157"/>
      <c r="D136" s="185"/>
    </row>
    <row r="137" spans="1:4">
      <c r="A137" s="188" t="s">
        <v>828</v>
      </c>
      <c r="B137" s="157"/>
      <c r="C137" s="157"/>
      <c r="D137" s="185"/>
    </row>
    <row r="138" spans="1:4">
      <c r="A138" s="188" t="s">
        <v>829</v>
      </c>
      <c r="B138" s="157"/>
      <c r="C138" s="157"/>
      <c r="D138" s="185"/>
    </row>
    <row r="139" spans="1:4">
      <c r="A139" s="188" t="s">
        <v>830</v>
      </c>
      <c r="B139" s="157"/>
      <c r="C139" s="157"/>
      <c r="D139" s="185"/>
    </row>
    <row r="140" spans="1:4">
      <c r="A140" s="188" t="s">
        <v>831</v>
      </c>
      <c r="B140" s="157"/>
      <c r="C140" s="157"/>
      <c r="D140" s="185"/>
    </row>
    <row r="141" spans="1:4">
      <c r="A141" s="188" t="s">
        <v>832</v>
      </c>
      <c r="B141" s="157"/>
      <c r="C141" s="157"/>
      <c r="D141" s="185"/>
    </row>
    <row r="142" spans="1:4">
      <c r="A142" s="188" t="s">
        <v>833</v>
      </c>
      <c r="B142" s="157"/>
      <c r="C142" s="157"/>
      <c r="D142" s="185"/>
    </row>
    <row r="143" spans="1:4">
      <c r="A143" s="188" t="s">
        <v>834</v>
      </c>
      <c r="B143" s="157"/>
      <c r="C143" s="157"/>
      <c r="D143" s="185"/>
    </row>
    <row r="144" spans="1:4">
      <c r="A144" s="188" t="s">
        <v>835</v>
      </c>
      <c r="B144" s="157"/>
      <c r="C144" s="157"/>
      <c r="D144" s="185"/>
    </row>
    <row r="145" spans="1:4">
      <c r="A145" s="188" t="s">
        <v>833</v>
      </c>
      <c r="B145" s="157"/>
      <c r="C145" s="157"/>
      <c r="D145" s="185"/>
    </row>
    <row r="146" spans="1:4">
      <c r="A146" s="188" t="s">
        <v>836</v>
      </c>
      <c r="B146" s="157"/>
      <c r="C146" s="157"/>
      <c r="D146" s="185"/>
    </row>
    <row r="147" spans="1:4">
      <c r="A147" s="188" t="s">
        <v>837</v>
      </c>
      <c r="B147" s="157"/>
      <c r="C147" s="157"/>
      <c r="D147" s="185"/>
    </row>
    <row r="148" spans="1:4">
      <c r="A148" s="188" t="s">
        <v>838</v>
      </c>
      <c r="B148" s="157"/>
      <c r="C148" s="157"/>
      <c r="D148" s="185"/>
    </row>
    <row r="149" spans="1:4">
      <c r="A149" s="188" t="s">
        <v>839</v>
      </c>
      <c r="B149" s="157"/>
      <c r="C149" s="157"/>
      <c r="D149" s="185"/>
    </row>
    <row r="150" spans="1:4">
      <c r="A150" s="188" t="s">
        <v>840</v>
      </c>
      <c r="B150" s="157"/>
      <c r="C150" s="157"/>
      <c r="D150" s="185"/>
    </row>
    <row r="151" spans="1:4">
      <c r="A151" s="188" t="s">
        <v>841</v>
      </c>
      <c r="B151" s="157"/>
      <c r="C151" s="157"/>
      <c r="D151" s="185"/>
    </row>
    <row r="152" spans="1:4">
      <c r="A152" s="188" t="s">
        <v>842</v>
      </c>
      <c r="B152" s="157"/>
      <c r="C152" s="157"/>
      <c r="D152" s="185"/>
    </row>
    <row r="153" spans="1:4">
      <c r="A153" s="188" t="s">
        <v>843</v>
      </c>
      <c r="B153" s="157"/>
      <c r="C153" s="157"/>
      <c r="D153" s="185"/>
    </row>
    <row r="154" spans="1:4">
      <c r="A154" s="188" t="s">
        <v>844</v>
      </c>
      <c r="B154" s="157"/>
      <c r="C154" s="157"/>
      <c r="D154" s="185"/>
    </row>
    <row r="155" spans="1:4">
      <c r="A155" s="188" t="s">
        <v>845</v>
      </c>
      <c r="B155" s="157"/>
      <c r="C155" s="157"/>
      <c r="D155" s="185"/>
    </row>
    <row r="156" spans="1:4">
      <c r="A156" s="188" t="s">
        <v>696</v>
      </c>
      <c r="B156" s="157">
        <f>B157+B170</f>
        <v>86515</v>
      </c>
      <c r="C156" s="157">
        <f>C157+C161+C170</f>
        <v>630</v>
      </c>
      <c r="D156" s="185">
        <f>C156/B156</f>
        <v>0.00728197422412298</v>
      </c>
    </row>
    <row r="157" spans="1:4">
      <c r="A157" s="188" t="s">
        <v>846</v>
      </c>
      <c r="B157" s="157">
        <f>SUM(B158:B160)</f>
        <v>85900</v>
      </c>
      <c r="C157" s="157"/>
      <c r="D157" s="185">
        <f>C157/B157</f>
        <v>0</v>
      </c>
    </row>
    <row r="158" spans="1:4">
      <c r="A158" s="188" t="s">
        <v>847</v>
      </c>
      <c r="B158" s="157"/>
      <c r="C158" s="157"/>
      <c r="D158" s="185"/>
    </row>
    <row r="159" spans="1:4">
      <c r="A159" s="188" t="s">
        <v>848</v>
      </c>
      <c r="B159" s="157">
        <v>85900</v>
      </c>
      <c r="C159" s="157"/>
      <c r="D159" s="185"/>
    </row>
    <row r="160" spans="1:4">
      <c r="A160" s="188" t="s">
        <v>849</v>
      </c>
      <c r="B160" s="157"/>
      <c r="C160" s="157"/>
      <c r="D160" s="185"/>
    </row>
    <row r="161" spans="1:4">
      <c r="A161" s="188" t="s">
        <v>850</v>
      </c>
      <c r="B161" s="157"/>
      <c r="C161" s="157"/>
      <c r="D161" s="185"/>
    </row>
    <row r="162" spans="1:4">
      <c r="A162" s="188" t="s">
        <v>851</v>
      </c>
      <c r="B162" s="157"/>
      <c r="C162" s="157"/>
      <c r="D162" s="185"/>
    </row>
    <row r="163" spans="1:4">
      <c r="A163" s="188" t="s">
        <v>852</v>
      </c>
      <c r="B163" s="157"/>
      <c r="C163" s="157"/>
      <c r="D163" s="185"/>
    </row>
    <row r="164" spans="1:4">
      <c r="A164" s="188" t="s">
        <v>853</v>
      </c>
      <c r="B164" s="157"/>
      <c r="C164" s="157"/>
      <c r="D164" s="185"/>
    </row>
    <row r="165" spans="1:4">
      <c r="A165" s="188" t="s">
        <v>854</v>
      </c>
      <c r="B165" s="157"/>
      <c r="C165" s="157"/>
      <c r="D165" s="185"/>
    </row>
    <row r="166" spans="1:4">
      <c r="A166" s="188" t="s">
        <v>855</v>
      </c>
      <c r="B166" s="157"/>
      <c r="C166" s="157"/>
      <c r="D166" s="185"/>
    </row>
    <row r="167" spans="1:4">
      <c r="A167" s="188" t="s">
        <v>856</v>
      </c>
      <c r="B167" s="157"/>
      <c r="C167" s="157"/>
      <c r="D167" s="185"/>
    </row>
    <row r="168" spans="1:4">
      <c r="A168" s="188" t="s">
        <v>857</v>
      </c>
      <c r="B168" s="157"/>
      <c r="C168" s="157"/>
      <c r="D168" s="185"/>
    </row>
    <row r="169" spans="1:4">
      <c r="A169" s="188" t="s">
        <v>858</v>
      </c>
      <c r="B169" s="157"/>
      <c r="C169" s="157"/>
      <c r="D169" s="185"/>
    </row>
    <row r="170" spans="1:4">
      <c r="A170" s="188" t="s">
        <v>859</v>
      </c>
      <c r="B170" s="157">
        <f>SUM(B171:B181)</f>
        <v>615</v>
      </c>
      <c r="C170" s="157">
        <f>SUM(C171:C181)</f>
        <v>630</v>
      </c>
      <c r="D170" s="185">
        <f>C170/B170</f>
        <v>1.02439024390244</v>
      </c>
    </row>
    <row r="171" spans="1:4">
      <c r="A171" s="188" t="s">
        <v>860</v>
      </c>
      <c r="B171" s="157"/>
      <c r="C171" s="157"/>
      <c r="D171" s="185"/>
    </row>
    <row r="172" spans="1:4">
      <c r="A172" s="188" t="s">
        <v>861</v>
      </c>
      <c r="B172" s="157">
        <v>272</v>
      </c>
      <c r="C172" s="157">
        <v>270</v>
      </c>
      <c r="D172" s="185">
        <f t="shared" ref="D172:D180" si="0">C172/B172</f>
        <v>0.992647058823529</v>
      </c>
    </row>
    <row r="173" spans="1:4">
      <c r="A173" s="188" t="s">
        <v>862</v>
      </c>
      <c r="B173" s="157">
        <v>145</v>
      </c>
      <c r="C173" s="157">
        <v>150</v>
      </c>
      <c r="D173" s="185">
        <f t="shared" si="0"/>
        <v>1.03448275862069</v>
      </c>
    </row>
    <row r="174" spans="1:4">
      <c r="A174" s="188" t="s">
        <v>863</v>
      </c>
      <c r="B174" s="157">
        <v>56</v>
      </c>
      <c r="C174" s="157">
        <v>60</v>
      </c>
      <c r="D174" s="185">
        <f t="shared" si="0"/>
        <v>1.07142857142857</v>
      </c>
    </row>
    <row r="175" spans="1:4">
      <c r="A175" s="188" t="s">
        <v>864</v>
      </c>
      <c r="B175" s="157"/>
      <c r="C175" s="157"/>
      <c r="D175" s="185"/>
    </row>
    <row r="176" spans="1:4">
      <c r="A176" s="188" t="s">
        <v>865</v>
      </c>
      <c r="B176" s="157"/>
      <c r="C176" s="157"/>
      <c r="D176" s="185" t="e">
        <f t="shared" si="0"/>
        <v>#DIV/0!</v>
      </c>
    </row>
    <row r="177" spans="1:4">
      <c r="A177" s="188" t="s">
        <v>866</v>
      </c>
      <c r="B177" s="157"/>
      <c r="C177" s="157"/>
      <c r="D177" s="185"/>
    </row>
    <row r="178" spans="1:4">
      <c r="A178" s="188" t="s">
        <v>867</v>
      </c>
      <c r="B178" s="157"/>
      <c r="C178" s="157"/>
      <c r="D178" s="185"/>
    </row>
    <row r="179" spans="1:4">
      <c r="A179" s="188" t="s">
        <v>868</v>
      </c>
      <c r="B179" s="157"/>
      <c r="C179" s="157"/>
      <c r="D179" s="185"/>
    </row>
    <row r="180" spans="1:4">
      <c r="A180" s="188" t="s">
        <v>869</v>
      </c>
      <c r="B180" s="157">
        <v>80</v>
      </c>
      <c r="C180" s="157">
        <v>80</v>
      </c>
      <c r="D180" s="185">
        <f t="shared" si="0"/>
        <v>1</v>
      </c>
    </row>
    <row r="181" spans="1:4">
      <c r="A181" s="188" t="s">
        <v>870</v>
      </c>
      <c r="B181" s="157">
        <v>62</v>
      </c>
      <c r="C181" s="157">
        <v>70</v>
      </c>
      <c r="D181" s="185"/>
    </row>
    <row r="182" spans="1:4">
      <c r="A182" s="188" t="s">
        <v>700</v>
      </c>
      <c r="B182" s="157">
        <f>B183</f>
        <v>4890</v>
      </c>
      <c r="C182" s="157">
        <f>C183</f>
        <v>8400</v>
      </c>
      <c r="D182" s="185">
        <f>C182/B182</f>
        <v>1.71779141104294</v>
      </c>
    </row>
    <row r="183" spans="1:4">
      <c r="A183" s="188" t="s">
        <v>871</v>
      </c>
      <c r="B183" s="157">
        <f>SUM(B184:B200)</f>
        <v>4890</v>
      </c>
      <c r="C183" s="157">
        <f>SUM(C184:C200)</f>
        <v>8400</v>
      </c>
      <c r="D183" s="185">
        <f>C183/B183</f>
        <v>1.71779141104294</v>
      </c>
    </row>
    <row r="184" spans="1:4">
      <c r="A184" s="188" t="s">
        <v>872</v>
      </c>
      <c r="B184" s="157"/>
      <c r="C184" s="157"/>
      <c r="D184" s="185"/>
    </row>
    <row r="185" spans="1:4">
      <c r="A185" s="188" t="s">
        <v>873</v>
      </c>
      <c r="B185" s="157"/>
      <c r="C185" s="157"/>
      <c r="D185" s="185"/>
    </row>
    <row r="186" spans="1:4">
      <c r="A186" s="188" t="s">
        <v>874</v>
      </c>
      <c r="B186" s="157"/>
      <c r="C186" s="157"/>
      <c r="D186" s="185"/>
    </row>
    <row r="187" spans="1:4">
      <c r="A187" s="188" t="s">
        <v>875</v>
      </c>
      <c r="B187" s="157">
        <v>1499</v>
      </c>
      <c r="C187" s="157">
        <v>2511</v>
      </c>
      <c r="D187" s="185"/>
    </row>
    <row r="188" spans="1:4">
      <c r="A188" s="188" t="s">
        <v>876</v>
      </c>
      <c r="B188" s="157"/>
      <c r="C188" s="157"/>
      <c r="D188" s="185"/>
    </row>
    <row r="189" spans="1:4">
      <c r="A189" s="188" t="s">
        <v>877</v>
      </c>
      <c r="B189" s="157"/>
      <c r="C189" s="157"/>
      <c r="D189" s="185"/>
    </row>
    <row r="190" spans="1:4">
      <c r="A190" s="188" t="s">
        <v>878</v>
      </c>
      <c r="B190" s="157"/>
      <c r="C190" s="157"/>
      <c r="D190" s="185"/>
    </row>
    <row r="191" spans="1:4">
      <c r="A191" s="188" t="s">
        <v>879</v>
      </c>
      <c r="B191" s="157"/>
      <c r="C191" s="157"/>
      <c r="D191" s="185"/>
    </row>
    <row r="192" spans="1:4">
      <c r="A192" s="188" t="s">
        <v>880</v>
      </c>
      <c r="B192" s="157"/>
      <c r="C192" s="157"/>
      <c r="D192" s="185"/>
    </row>
    <row r="193" spans="1:4">
      <c r="A193" s="188" t="s">
        <v>881</v>
      </c>
      <c r="B193" s="157"/>
      <c r="C193" s="157"/>
      <c r="D193" s="185"/>
    </row>
    <row r="194" spans="1:4">
      <c r="A194" s="188" t="s">
        <v>882</v>
      </c>
      <c r="B194" s="157"/>
      <c r="C194" s="157"/>
      <c r="D194" s="185"/>
    </row>
    <row r="195" spans="1:4">
      <c r="A195" s="188" t="s">
        <v>883</v>
      </c>
      <c r="B195" s="157"/>
      <c r="C195" s="157"/>
      <c r="D195" s="185"/>
    </row>
    <row r="196" spans="1:4">
      <c r="A196" s="188" t="s">
        <v>884</v>
      </c>
      <c r="B196" s="157">
        <v>298</v>
      </c>
      <c r="C196" s="157">
        <v>298</v>
      </c>
      <c r="D196" s="185"/>
    </row>
    <row r="197" spans="1:4">
      <c r="A197" s="188" t="s">
        <v>885</v>
      </c>
      <c r="B197" s="157"/>
      <c r="C197" s="157"/>
      <c r="D197" s="185"/>
    </row>
    <row r="198" spans="1:4">
      <c r="A198" s="188" t="s">
        <v>886</v>
      </c>
      <c r="B198" s="157">
        <v>590</v>
      </c>
      <c r="C198" s="157">
        <v>590</v>
      </c>
      <c r="D198" s="185"/>
    </row>
    <row r="199" spans="1:4">
      <c r="A199" s="188" t="s">
        <v>887</v>
      </c>
      <c r="B199" s="157">
        <v>2503</v>
      </c>
      <c r="C199" s="157">
        <v>5001</v>
      </c>
      <c r="D199" s="185">
        <f>C199/B199</f>
        <v>1.99800239712345</v>
      </c>
    </row>
    <row r="200" spans="1:4">
      <c r="A200" s="188" t="s">
        <v>888</v>
      </c>
      <c r="B200" s="157"/>
      <c r="C200" s="157"/>
      <c r="D200" s="185"/>
    </row>
    <row r="201" spans="1:4">
      <c r="A201" s="188" t="s">
        <v>701</v>
      </c>
      <c r="B201" s="157"/>
      <c r="C201" s="157"/>
      <c r="D201" s="185"/>
    </row>
    <row r="202" spans="1:4">
      <c r="A202" s="188" t="s">
        <v>889</v>
      </c>
      <c r="B202" s="157"/>
      <c r="C202" s="157"/>
      <c r="D202" s="185"/>
    </row>
    <row r="203" spans="1:4">
      <c r="A203" s="188" t="s">
        <v>890</v>
      </c>
      <c r="B203" s="157"/>
      <c r="C203" s="157"/>
      <c r="D203" s="185"/>
    </row>
    <row r="204" spans="1:4">
      <c r="A204" s="188" t="s">
        <v>891</v>
      </c>
      <c r="B204" s="157"/>
      <c r="C204" s="157"/>
      <c r="D204" s="185"/>
    </row>
    <row r="205" spans="1:4">
      <c r="A205" s="188" t="s">
        <v>892</v>
      </c>
      <c r="B205" s="157"/>
      <c r="C205" s="157"/>
      <c r="D205" s="185"/>
    </row>
    <row r="206" spans="1:4">
      <c r="A206" s="188" t="s">
        <v>893</v>
      </c>
      <c r="B206" s="157"/>
      <c r="C206" s="157"/>
      <c r="D206" s="185"/>
    </row>
    <row r="207" spans="1:4">
      <c r="A207" s="188" t="s">
        <v>894</v>
      </c>
      <c r="B207" s="157"/>
      <c r="C207" s="157"/>
      <c r="D207" s="185"/>
    </row>
    <row r="208" spans="1:4">
      <c r="A208" s="188" t="s">
        <v>895</v>
      </c>
      <c r="B208" s="157"/>
      <c r="C208" s="157"/>
      <c r="D208" s="185"/>
    </row>
    <row r="209" spans="1:4">
      <c r="A209" s="188" t="s">
        <v>896</v>
      </c>
      <c r="B209" s="157"/>
      <c r="C209" s="157"/>
      <c r="D209" s="185"/>
    </row>
    <row r="210" spans="1:4">
      <c r="A210" s="188" t="s">
        <v>897</v>
      </c>
      <c r="B210" s="157"/>
      <c r="C210" s="157"/>
      <c r="D210" s="185"/>
    </row>
    <row r="211" spans="1:4">
      <c r="A211" s="188" t="s">
        <v>898</v>
      </c>
      <c r="B211" s="157"/>
      <c r="C211" s="157"/>
      <c r="D211" s="185"/>
    </row>
    <row r="212" spans="1:4">
      <c r="A212" s="188" t="s">
        <v>899</v>
      </c>
      <c r="B212" s="157"/>
      <c r="C212" s="157"/>
      <c r="D212" s="185"/>
    </row>
    <row r="213" spans="1:4">
      <c r="A213" s="188" t="s">
        <v>900</v>
      </c>
      <c r="B213" s="157"/>
      <c r="C213" s="157"/>
      <c r="D213" s="185"/>
    </row>
    <row r="214" spans="1:4">
      <c r="A214" s="188" t="s">
        <v>901</v>
      </c>
      <c r="B214" s="157"/>
      <c r="C214" s="157"/>
      <c r="D214" s="185"/>
    </row>
    <row r="215" spans="1:4">
      <c r="A215" s="188" t="s">
        <v>902</v>
      </c>
      <c r="B215" s="157"/>
      <c r="C215" s="157"/>
      <c r="D215" s="185"/>
    </row>
    <row r="216" spans="1:4">
      <c r="A216" s="188" t="s">
        <v>903</v>
      </c>
      <c r="B216" s="157"/>
      <c r="C216" s="157"/>
      <c r="D216" s="185"/>
    </row>
    <row r="217" spans="1:4">
      <c r="A217" s="188" t="s">
        <v>904</v>
      </c>
      <c r="B217" s="157"/>
      <c r="C217" s="157"/>
      <c r="D217" s="185"/>
    </row>
    <row r="218" spans="1:4">
      <c r="A218" s="188" t="s">
        <v>905</v>
      </c>
      <c r="B218" s="157">
        <v>0</v>
      </c>
      <c r="C218" s="157"/>
      <c r="D218" s="185"/>
    </row>
    <row r="219" spans="1:4">
      <c r="A219" s="188" t="s">
        <v>906</v>
      </c>
      <c r="B219" s="157">
        <v>0</v>
      </c>
      <c r="C219" s="157"/>
      <c r="D219" s="185"/>
    </row>
    <row r="220" spans="1:4">
      <c r="A220" s="183" t="s">
        <v>702</v>
      </c>
      <c r="B220" s="157">
        <f>B221+B234</f>
        <v>0</v>
      </c>
      <c r="C220" s="157"/>
      <c r="D220" s="185"/>
    </row>
    <row r="221" spans="1:4">
      <c r="A221" s="183" t="s">
        <v>907</v>
      </c>
      <c r="B221" s="157">
        <f>SUM(B222:B233)</f>
        <v>0</v>
      </c>
      <c r="C221" s="157"/>
      <c r="D221" s="185"/>
    </row>
    <row r="222" spans="1:4">
      <c r="A222" s="183" t="s">
        <v>908</v>
      </c>
      <c r="B222" s="157"/>
      <c r="C222" s="157"/>
      <c r="D222" s="185"/>
    </row>
    <row r="223" spans="1:4">
      <c r="A223" s="183" t="s">
        <v>909</v>
      </c>
      <c r="B223" s="157"/>
      <c r="C223" s="157"/>
      <c r="D223" s="185"/>
    </row>
    <row r="224" spans="1:4">
      <c r="A224" s="183" t="s">
        <v>910</v>
      </c>
      <c r="B224" s="157"/>
      <c r="C224" s="157"/>
      <c r="D224" s="185"/>
    </row>
    <row r="225" spans="1:4">
      <c r="A225" s="183" t="s">
        <v>911</v>
      </c>
      <c r="B225" s="157"/>
      <c r="C225" s="157"/>
      <c r="D225" s="185"/>
    </row>
    <row r="226" spans="1:4">
      <c r="A226" s="183" t="s">
        <v>912</v>
      </c>
      <c r="B226" s="157"/>
      <c r="C226" s="157"/>
      <c r="D226" s="185"/>
    </row>
    <row r="227" spans="1:4">
      <c r="A227" s="183" t="s">
        <v>913</v>
      </c>
      <c r="B227" s="157"/>
      <c r="C227" s="157"/>
      <c r="D227" s="185"/>
    </row>
    <row r="228" spans="1:4">
      <c r="A228" s="183" t="s">
        <v>914</v>
      </c>
      <c r="B228" s="157"/>
      <c r="C228" s="157"/>
      <c r="D228" s="185"/>
    </row>
    <row r="229" spans="1:4">
      <c r="A229" s="183" t="s">
        <v>915</v>
      </c>
      <c r="B229" s="157"/>
      <c r="C229" s="157"/>
      <c r="D229" s="185"/>
    </row>
    <row r="230" spans="1:4">
      <c r="A230" s="183" t="s">
        <v>916</v>
      </c>
      <c r="B230" s="157"/>
      <c r="C230" s="157"/>
      <c r="D230" s="185"/>
    </row>
    <row r="231" spans="1:4">
      <c r="A231" s="183" t="s">
        <v>917</v>
      </c>
      <c r="B231" s="157"/>
      <c r="C231" s="157"/>
      <c r="D231" s="185"/>
    </row>
    <row r="232" spans="1:4">
      <c r="A232" s="183" t="s">
        <v>918</v>
      </c>
      <c r="B232" s="157"/>
      <c r="C232" s="157"/>
      <c r="D232" s="185"/>
    </row>
    <row r="233" spans="1:4">
      <c r="A233" s="183" t="s">
        <v>919</v>
      </c>
      <c r="B233" s="157"/>
      <c r="C233" s="157"/>
      <c r="D233" s="185"/>
    </row>
    <row r="234" spans="1:4">
      <c r="A234" s="183" t="s">
        <v>920</v>
      </c>
      <c r="B234" s="157">
        <f>SUM(B235:B240)</f>
        <v>0</v>
      </c>
      <c r="C234" s="157"/>
      <c r="D234" s="185"/>
    </row>
    <row r="235" spans="1:4">
      <c r="A235" s="183" t="s">
        <v>921</v>
      </c>
      <c r="B235" s="157"/>
      <c r="C235" s="157"/>
      <c r="D235" s="185"/>
    </row>
    <row r="236" spans="1:4">
      <c r="A236" s="183" t="s">
        <v>922</v>
      </c>
      <c r="B236" s="157"/>
      <c r="C236" s="157"/>
      <c r="D236" s="185"/>
    </row>
    <row r="237" spans="1:4">
      <c r="A237" s="183" t="s">
        <v>923</v>
      </c>
      <c r="B237" s="157"/>
      <c r="C237" s="157"/>
      <c r="D237" s="185"/>
    </row>
    <row r="238" spans="1:4">
      <c r="A238" s="183" t="s">
        <v>924</v>
      </c>
      <c r="B238" s="157"/>
      <c r="C238" s="157"/>
      <c r="D238" s="185"/>
    </row>
    <row r="239" spans="1:4">
      <c r="A239" s="183" t="s">
        <v>925</v>
      </c>
      <c r="B239" s="157"/>
      <c r="C239" s="157"/>
      <c r="D239" s="185"/>
    </row>
    <row r="240" spans="1:4">
      <c r="A240" s="183" t="s">
        <v>926</v>
      </c>
      <c r="B240" s="157"/>
      <c r="C240" s="157"/>
      <c r="D240" s="185"/>
    </row>
    <row r="241" spans="1:4">
      <c r="A241" s="188"/>
      <c r="B241" s="157"/>
      <c r="C241" s="157"/>
      <c r="D241" s="185"/>
    </row>
    <row r="242" ht="15" customHeight="1" spans="1:4">
      <c r="A242" s="190" t="s">
        <v>90</v>
      </c>
      <c r="B242" s="184">
        <f>B182+B156+B92+B46+B28+B220+B40+B13</f>
        <v>233932</v>
      </c>
      <c r="C242" s="184">
        <f>C182+C156+C92+C46+C28+C220+C40+C13</f>
        <v>183903</v>
      </c>
      <c r="D242" s="185">
        <f>C242/B242</f>
        <v>0.786138706974676</v>
      </c>
    </row>
  </sheetData>
  <autoFilter ref="A4:D242">
    <extLst>
      <etc:autoFilterAnalysis etc:version="v1" etc:showPane="0">
        <etc:analysisCharts>
          <etc:chart etc:type="pie">
            <etc:category etc:colId="0"/>
            <etc:seriesCollections etc:count="1">
              <etc:series etc:colId="0" etc:subtotal="count"/>
            </etc:seriesCollections>
          </etc:chart>
        </etc:analysisCharts>
      </etc:autoFilterAnalysis>
    </extLst>
  </autoFilter>
  <mergeCells count="2">
    <mergeCell ref="A2:D2"/>
    <mergeCell ref="A3:D3"/>
  </mergeCells>
  <pageMargins left="0.75" right="0.75" top="1" bottom="1" header="0.5" footer="0.5"/>
  <pageSetup paperSize="9" scale="71"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57"/>
  <sheetViews>
    <sheetView showZeros="0" workbookViewId="0">
      <selection activeCell="R74" sqref="R74"/>
    </sheetView>
  </sheetViews>
  <sheetFormatPr defaultColWidth="9" defaultRowHeight="14.25" outlineLevelCol="3"/>
  <cols>
    <col min="1" max="1" width="56.75" customWidth="1"/>
    <col min="2" max="2" width="16.5" style="130" customWidth="1"/>
    <col min="3" max="3" width="18.125" style="131" customWidth="1"/>
    <col min="4" max="4" width="21.625" customWidth="1"/>
  </cols>
  <sheetData>
    <row r="1" ht="15" spans="1:4">
      <c r="A1" s="132" t="s">
        <v>927</v>
      </c>
      <c r="B1" s="133"/>
      <c r="C1" s="134"/>
      <c r="D1" s="135"/>
    </row>
    <row r="2" ht="22.5" spans="1:4">
      <c r="A2" s="136" t="s">
        <v>928</v>
      </c>
      <c r="B2" s="137"/>
      <c r="C2" s="137"/>
      <c r="D2" s="138"/>
    </row>
    <row r="3" ht="15" spans="1:4">
      <c r="A3" s="139"/>
      <c r="B3" s="140"/>
      <c r="C3" s="141"/>
      <c r="D3" s="142" t="s">
        <v>47</v>
      </c>
    </row>
    <row r="4" spans="1:4">
      <c r="A4" s="143" t="s">
        <v>48</v>
      </c>
      <c r="B4" s="144" t="s">
        <v>515</v>
      </c>
      <c r="C4" s="145" t="s">
        <v>929</v>
      </c>
      <c r="D4" s="146" t="s">
        <v>930</v>
      </c>
    </row>
    <row r="5" spans="1:4">
      <c r="A5" s="147"/>
      <c r="B5" s="148"/>
      <c r="C5" s="149"/>
      <c r="D5" s="147"/>
    </row>
    <row r="6" ht="15.75" spans="1:4">
      <c r="A6" s="150" t="s">
        <v>931</v>
      </c>
      <c r="B6" s="151"/>
      <c r="C6" s="151"/>
      <c r="D6" s="152"/>
    </row>
    <row r="7" ht="15.75" spans="1:4">
      <c r="A7" s="153" t="s">
        <v>932</v>
      </c>
      <c r="B7" s="151"/>
      <c r="C7" s="151"/>
      <c r="D7" s="152"/>
    </row>
    <row r="8" ht="15.75" spans="1:4">
      <c r="A8" s="153" t="s">
        <v>933</v>
      </c>
      <c r="B8" s="151"/>
      <c r="C8" s="151"/>
      <c r="D8" s="154"/>
    </row>
    <row r="9" ht="15.75" spans="1:4">
      <c r="A9" s="153" t="s">
        <v>934</v>
      </c>
      <c r="B9" s="151"/>
      <c r="C9" s="151"/>
      <c r="D9" s="154"/>
    </row>
    <row r="10" ht="15.75" spans="1:4">
      <c r="A10" s="150" t="s">
        <v>935</v>
      </c>
      <c r="B10" s="151"/>
      <c r="C10" s="151"/>
      <c r="D10" s="152"/>
    </row>
    <row r="11" ht="15.75" spans="1:4">
      <c r="A11" s="153" t="s">
        <v>661</v>
      </c>
      <c r="B11" s="151"/>
      <c r="C11" s="151"/>
      <c r="D11" s="152"/>
    </row>
    <row r="12" ht="15.75" spans="1:4">
      <c r="A12" s="153" t="s">
        <v>662</v>
      </c>
      <c r="B12" s="151"/>
      <c r="C12" s="151"/>
      <c r="D12" s="152"/>
    </row>
    <row r="13" ht="15.75" spans="1:4">
      <c r="A13" s="153" t="s">
        <v>663</v>
      </c>
      <c r="B13" s="151"/>
      <c r="C13" s="151"/>
      <c r="D13" s="152"/>
    </row>
    <row r="14" ht="15.75" spans="1:4">
      <c r="A14" s="150" t="s">
        <v>936</v>
      </c>
      <c r="B14" s="155"/>
      <c r="C14" s="151"/>
      <c r="D14" s="152"/>
    </row>
    <row r="15" ht="15.75" spans="1:4">
      <c r="A15" s="156" t="s">
        <v>665</v>
      </c>
      <c r="B15" s="155"/>
      <c r="C15" s="151"/>
      <c r="D15" s="152"/>
    </row>
    <row r="16" ht="15.75" spans="1:4">
      <c r="A16" s="156" t="s">
        <v>666</v>
      </c>
      <c r="B16" s="151"/>
      <c r="C16" s="151"/>
      <c r="D16" s="152"/>
    </row>
    <row r="17" ht="15.75" spans="1:4">
      <c r="A17" s="150" t="s">
        <v>937</v>
      </c>
      <c r="B17" s="157"/>
      <c r="C17" s="151"/>
      <c r="D17" s="152"/>
    </row>
    <row r="18" ht="15.75" spans="1:4">
      <c r="A18" s="156" t="s">
        <v>668</v>
      </c>
      <c r="B18" s="157"/>
      <c r="C18" s="151"/>
      <c r="D18" s="152"/>
    </row>
    <row r="19" ht="15.75" spans="1:4">
      <c r="A19" s="156" t="s">
        <v>669</v>
      </c>
      <c r="B19" s="158"/>
      <c r="C19" s="151"/>
      <c r="D19" s="152"/>
    </row>
    <row r="20" ht="15.75" spans="1:4">
      <c r="A20" s="156" t="s">
        <v>670</v>
      </c>
      <c r="B20" s="155"/>
      <c r="C20" s="151"/>
      <c r="D20" s="152"/>
    </row>
    <row r="21" ht="15.75" spans="1:4">
      <c r="A21" s="156" t="s">
        <v>671</v>
      </c>
      <c r="B21" s="155"/>
      <c r="C21" s="151"/>
      <c r="D21" s="152"/>
    </row>
    <row r="22" ht="15.75" spans="1:4">
      <c r="A22" s="156" t="s">
        <v>672</v>
      </c>
      <c r="B22" s="155"/>
      <c r="C22" s="151"/>
      <c r="D22" s="152"/>
    </row>
    <row r="23" ht="15.75" spans="1:4">
      <c r="A23" s="156" t="s">
        <v>673</v>
      </c>
      <c r="B23" s="151"/>
      <c r="C23" s="151"/>
      <c r="D23" s="152"/>
    </row>
    <row r="24" ht="15.75" spans="1:4">
      <c r="A24" s="156" t="s">
        <v>674</v>
      </c>
      <c r="B24" s="151"/>
      <c r="C24" s="151"/>
      <c r="D24" s="152"/>
    </row>
    <row r="25" ht="15.75" spans="1:4">
      <c r="A25" s="156" t="s">
        <v>675</v>
      </c>
      <c r="B25" s="151"/>
      <c r="C25" s="151"/>
      <c r="D25" s="152"/>
    </row>
    <row r="26" ht="15.75" spans="1:4">
      <c r="A26" s="156" t="s">
        <v>676</v>
      </c>
      <c r="B26" s="151"/>
      <c r="C26" s="151"/>
      <c r="D26" s="152"/>
    </row>
    <row r="27" ht="15.75" spans="1:4">
      <c r="A27" s="150" t="s">
        <v>938</v>
      </c>
      <c r="B27" s="159"/>
      <c r="C27" s="151"/>
      <c r="D27" s="152"/>
    </row>
    <row r="28" ht="15.75" spans="1:4">
      <c r="A28" s="156" t="s">
        <v>678</v>
      </c>
      <c r="B28" s="159"/>
      <c r="C28" s="151"/>
      <c r="D28" s="152"/>
    </row>
    <row r="29" ht="15.75" spans="1:4">
      <c r="A29" s="160" t="s">
        <v>679</v>
      </c>
      <c r="B29" s="151"/>
      <c r="C29" s="151"/>
      <c r="D29" s="152"/>
    </row>
    <row r="30" ht="15.75" spans="1:4">
      <c r="A30" s="160" t="s">
        <v>680</v>
      </c>
      <c r="B30" s="151"/>
      <c r="C30" s="151"/>
      <c r="D30" s="152"/>
    </row>
    <row r="31" ht="15.75" spans="1:4">
      <c r="A31" s="161" t="s">
        <v>681</v>
      </c>
      <c r="B31" s="151"/>
      <c r="C31" s="151"/>
      <c r="D31" s="152"/>
    </row>
    <row r="32" ht="15.75" spans="1:4">
      <c r="A32" s="161" t="s">
        <v>682</v>
      </c>
      <c r="B32" s="151"/>
      <c r="C32" s="151"/>
      <c r="D32" s="152"/>
    </row>
    <row r="33" ht="15.75" spans="1:4">
      <c r="A33" s="162" t="s">
        <v>683</v>
      </c>
      <c r="B33" s="151"/>
      <c r="C33" s="151"/>
      <c r="D33" s="152"/>
    </row>
    <row r="34" ht="15.75" spans="1:4">
      <c r="A34" s="160" t="s">
        <v>684</v>
      </c>
      <c r="B34" s="151"/>
      <c r="C34" s="151"/>
      <c r="D34" s="152"/>
    </row>
    <row r="35" ht="15.75" spans="1:4">
      <c r="A35" s="160" t="s">
        <v>685</v>
      </c>
      <c r="B35" s="151"/>
      <c r="C35" s="151"/>
      <c r="D35" s="152"/>
    </row>
    <row r="36" ht="15.75" spans="1:4">
      <c r="A36" s="160" t="s">
        <v>686</v>
      </c>
      <c r="B36" s="151"/>
      <c r="C36" s="151"/>
      <c r="D36" s="152"/>
    </row>
    <row r="37" ht="15.75" spans="1:4">
      <c r="A37" s="160" t="s">
        <v>687</v>
      </c>
      <c r="B37" s="151"/>
      <c r="C37" s="151"/>
      <c r="D37" s="152"/>
    </row>
    <row r="38" ht="15.75" spans="1:4">
      <c r="A38" s="160" t="s">
        <v>688</v>
      </c>
      <c r="B38" s="151"/>
      <c r="C38" s="151"/>
      <c r="D38" s="152"/>
    </row>
    <row r="39" ht="15.75" spans="1:4">
      <c r="A39" s="160" t="s">
        <v>689</v>
      </c>
      <c r="B39" s="151"/>
      <c r="C39" s="151"/>
      <c r="D39" s="152"/>
    </row>
    <row r="40" ht="15.75" spans="1:4">
      <c r="A40" s="160" t="s">
        <v>690</v>
      </c>
      <c r="B40" s="151"/>
      <c r="C40" s="151"/>
      <c r="D40" s="152"/>
    </row>
    <row r="41" ht="15.75" spans="1:4">
      <c r="A41" s="160" t="s">
        <v>691</v>
      </c>
      <c r="B41" s="151"/>
      <c r="C41" s="151"/>
      <c r="D41" s="152"/>
    </row>
    <row r="42" ht="15.75" spans="1:4">
      <c r="A42" s="160" t="s">
        <v>692</v>
      </c>
      <c r="B42" s="151"/>
      <c r="C42" s="151"/>
      <c r="D42" s="152"/>
    </row>
    <row r="43" ht="15.75" spans="1:4">
      <c r="A43" s="160" t="s">
        <v>693</v>
      </c>
      <c r="B43" s="151"/>
      <c r="C43" s="151"/>
      <c r="D43" s="152"/>
    </row>
    <row r="44" ht="15.75" spans="1:4">
      <c r="A44" s="162" t="s">
        <v>694</v>
      </c>
      <c r="B44" s="151"/>
      <c r="C44" s="151"/>
      <c r="D44" s="152"/>
    </row>
    <row r="45" ht="15.75" spans="1:4">
      <c r="A45" s="160" t="s">
        <v>695</v>
      </c>
      <c r="B45" s="151"/>
      <c r="C45" s="151"/>
      <c r="D45" s="152"/>
    </row>
    <row r="46" ht="15.75" spans="1:4">
      <c r="A46" s="162" t="s">
        <v>696</v>
      </c>
      <c r="B46" s="159"/>
      <c r="C46" s="151"/>
      <c r="D46" s="152"/>
    </row>
    <row r="47" ht="15.75" spans="1:4">
      <c r="A47" s="160" t="s">
        <v>697</v>
      </c>
      <c r="B47" s="159"/>
      <c r="C47" s="151"/>
      <c r="D47" s="152"/>
    </row>
    <row r="48" ht="15.75" spans="1:4">
      <c r="A48" s="160" t="s">
        <v>698</v>
      </c>
      <c r="B48" s="159"/>
      <c r="C48" s="151"/>
      <c r="D48" s="152"/>
    </row>
    <row r="49" ht="15.75" spans="1:4">
      <c r="A49" s="160" t="s">
        <v>699</v>
      </c>
      <c r="B49" s="159"/>
      <c r="C49" s="151"/>
      <c r="D49" s="152"/>
    </row>
    <row r="50" ht="15.75" spans="1:4">
      <c r="A50" s="162" t="s">
        <v>700</v>
      </c>
      <c r="B50" s="159"/>
      <c r="C50" s="151"/>
      <c r="D50" s="152"/>
    </row>
    <row r="51" ht="15.75" spans="1:4">
      <c r="A51" s="162" t="s">
        <v>701</v>
      </c>
      <c r="B51" s="151"/>
      <c r="C51" s="151"/>
      <c r="D51" s="152"/>
    </row>
    <row r="52" ht="15.75" spans="1:4">
      <c r="A52" s="162" t="s">
        <v>702</v>
      </c>
      <c r="B52" s="159"/>
      <c r="C52" s="159"/>
      <c r="D52" s="152"/>
    </row>
    <row r="53" ht="15.75" spans="1:4">
      <c r="A53" s="163"/>
      <c r="B53" s="151"/>
      <c r="C53" s="151"/>
      <c r="D53" s="152"/>
    </row>
    <row r="54" ht="15.75" spans="1:4">
      <c r="A54" s="163"/>
      <c r="B54" s="151"/>
      <c r="C54" s="151"/>
      <c r="D54" s="152"/>
    </row>
    <row r="55" ht="15.75" spans="1:4">
      <c r="A55" s="163"/>
      <c r="B55" s="151"/>
      <c r="C55" s="151"/>
      <c r="D55" s="152"/>
    </row>
    <row r="56" ht="15.75" spans="1:4">
      <c r="A56" s="164" t="s">
        <v>939</v>
      </c>
      <c r="B56" s="151">
        <f>B52+B50+B46+B27+B17+B14+B10</f>
        <v>0</v>
      </c>
      <c r="C56" s="151">
        <f>C50+C46+C27+C17+C10+C14</f>
        <v>0</v>
      </c>
      <c r="D56" s="152"/>
    </row>
    <row r="57" ht="18" customHeight="1" spans="1:4">
      <c r="A57" t="s">
        <v>940</v>
      </c>
      <c r="B57" s="165"/>
      <c r="C57" s="166"/>
      <c r="D57" s="167"/>
    </row>
  </sheetData>
  <mergeCells count="5">
    <mergeCell ref="A2:D2"/>
    <mergeCell ref="A4:A5"/>
    <mergeCell ref="B4:B5"/>
    <mergeCell ref="C4:C5"/>
    <mergeCell ref="D4:D5"/>
  </mergeCells>
  <pageMargins left="0.75" right="0.75" top="1" bottom="1" header="0.5" footer="0.5"/>
  <pageSetup paperSize="9" scale="71"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
  <sheetViews>
    <sheetView workbookViewId="0">
      <selection activeCell="D7" sqref="D7"/>
    </sheetView>
  </sheetViews>
  <sheetFormatPr defaultColWidth="9" defaultRowHeight="14.25" outlineLevelRow="5" outlineLevelCol="3"/>
  <cols>
    <col min="1" max="1" width="23.625" customWidth="1"/>
    <col min="2" max="2" width="17.125" customWidth="1"/>
    <col min="3" max="3" width="15.625" customWidth="1"/>
    <col min="4" max="4" width="24.375" customWidth="1"/>
  </cols>
  <sheetData>
    <row r="1" spans="1:4">
      <c r="A1" s="125" t="s">
        <v>941</v>
      </c>
      <c r="B1" s="125"/>
      <c r="C1" s="125"/>
      <c r="D1" s="125"/>
    </row>
    <row r="2" ht="36.95" customHeight="1" spans="1:4">
      <c r="A2" s="112" t="s">
        <v>942</v>
      </c>
      <c r="B2" s="112"/>
      <c r="C2" s="112"/>
      <c r="D2" s="112"/>
    </row>
    <row r="3" ht="21.95" customHeight="1" spans="1:4">
      <c r="A3" s="125"/>
      <c r="B3" s="125"/>
      <c r="C3" s="125"/>
      <c r="D3" s="126" t="s">
        <v>47</v>
      </c>
    </row>
    <row r="4" ht="21.95" customHeight="1" spans="1:4">
      <c r="A4" s="119" t="s">
        <v>592</v>
      </c>
      <c r="B4" s="119" t="s">
        <v>515</v>
      </c>
      <c r="C4" s="119" t="s">
        <v>929</v>
      </c>
      <c r="D4" s="119" t="s">
        <v>516</v>
      </c>
    </row>
    <row r="5" ht="21.95" customHeight="1" spans="1:4">
      <c r="A5" s="127" t="s">
        <v>943</v>
      </c>
      <c r="B5" s="128"/>
      <c r="C5" s="128"/>
      <c r="D5" s="129"/>
    </row>
    <row r="6" ht="21.95" customHeight="1" spans="1:1">
      <c r="A6" t="s">
        <v>940</v>
      </c>
    </row>
  </sheetData>
  <mergeCells count="1">
    <mergeCell ref="A2:D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workbookViewId="0">
      <selection activeCell="C16" sqref="C16"/>
    </sheetView>
  </sheetViews>
  <sheetFormatPr defaultColWidth="9" defaultRowHeight="14.25" outlineLevelCol="3"/>
  <cols>
    <col min="1" max="1" width="39.875" customWidth="1"/>
    <col min="2" max="2" width="17.125" customWidth="1"/>
    <col min="3" max="3" width="15.625" customWidth="1"/>
    <col min="4" max="4" width="24.375" customWidth="1"/>
  </cols>
  <sheetData>
    <row r="1" spans="1:4">
      <c r="A1" s="108" t="s">
        <v>944</v>
      </c>
      <c r="B1" s="109"/>
      <c r="C1" s="109"/>
      <c r="D1" s="110"/>
    </row>
    <row r="2" ht="36.95" customHeight="1" spans="1:4">
      <c r="A2" s="111" t="s">
        <v>945</v>
      </c>
      <c r="B2" s="112"/>
      <c r="C2" s="112"/>
      <c r="D2" s="113"/>
    </row>
    <row r="3" ht="21.95" customHeight="1" spans="1:4">
      <c r="A3" s="114"/>
      <c r="B3" s="115"/>
      <c r="C3" s="115"/>
      <c r="D3" s="116" t="s">
        <v>47</v>
      </c>
    </row>
    <row r="4" ht="21.95" customHeight="1" spans="1:4">
      <c r="A4" s="117" t="s">
        <v>48</v>
      </c>
      <c r="B4" s="118" t="s">
        <v>515</v>
      </c>
      <c r="C4" s="118" t="s">
        <v>929</v>
      </c>
      <c r="D4" s="118" t="s">
        <v>516</v>
      </c>
    </row>
    <row r="5" ht="21.95" customHeight="1" spans="1:4">
      <c r="A5" s="119" t="s">
        <v>946</v>
      </c>
      <c r="B5" s="119"/>
      <c r="C5" s="120"/>
      <c r="D5" s="119"/>
    </row>
    <row r="6" ht="21.95" customHeight="1" spans="1:4">
      <c r="A6" s="119" t="s">
        <v>947</v>
      </c>
      <c r="B6" s="119"/>
      <c r="C6" s="120">
        <v>800</v>
      </c>
      <c r="D6" s="119"/>
    </row>
    <row r="7" ht="21.95" customHeight="1" spans="1:4">
      <c r="A7" s="119" t="s">
        <v>948</v>
      </c>
      <c r="B7" s="119"/>
      <c r="C7" s="120"/>
      <c r="D7" s="119"/>
    </row>
    <row r="8" ht="21.95" customHeight="1" spans="1:4">
      <c r="A8" s="119" t="s">
        <v>949</v>
      </c>
      <c r="B8" s="119"/>
      <c r="C8" s="120"/>
      <c r="D8" s="119"/>
    </row>
    <row r="9" ht="21.95" customHeight="1" spans="1:4">
      <c r="A9" s="119" t="s">
        <v>950</v>
      </c>
      <c r="B9" s="119"/>
      <c r="C9" s="120"/>
      <c r="D9" s="119"/>
    </row>
    <row r="10" ht="21.95" customHeight="1" spans="1:4">
      <c r="A10" s="121" t="s">
        <v>32</v>
      </c>
      <c r="B10" s="120">
        <f>SUM(B5:B9)</f>
        <v>0</v>
      </c>
      <c r="C10" s="120">
        <f>SUM(C5:C9)</f>
        <v>800</v>
      </c>
      <c r="D10" s="119"/>
    </row>
    <row r="11" ht="21.95" customHeight="1" spans="1:4">
      <c r="A11" s="122" t="s">
        <v>34</v>
      </c>
      <c r="B11" s="120">
        <f>SUM(B12:B14)</f>
        <v>12</v>
      </c>
      <c r="C11" s="120">
        <f>SUM(C12:C14)</f>
        <v>16</v>
      </c>
      <c r="D11" s="123">
        <v>0</v>
      </c>
    </row>
    <row r="12" ht="21.95" customHeight="1" spans="1:4">
      <c r="A12" s="124" t="s">
        <v>951</v>
      </c>
      <c r="B12" s="120">
        <v>12</v>
      </c>
      <c r="C12" s="120">
        <v>8</v>
      </c>
      <c r="D12" s="123">
        <v>0</v>
      </c>
    </row>
    <row r="13" ht="21.95" customHeight="1" spans="1:4">
      <c r="A13" s="124" t="s">
        <v>952</v>
      </c>
      <c r="B13" s="119"/>
      <c r="C13" s="120"/>
      <c r="D13" s="119"/>
    </row>
    <row r="14" ht="21.95" customHeight="1" spans="1:4">
      <c r="A14" s="124" t="s">
        <v>43</v>
      </c>
      <c r="B14" s="119"/>
      <c r="C14" s="120">
        <v>8</v>
      </c>
      <c r="D14" s="119"/>
    </row>
    <row r="15" ht="21.95" customHeight="1" spans="1:4">
      <c r="A15" s="121" t="s">
        <v>44</v>
      </c>
      <c r="B15" s="120">
        <f>B11+B10</f>
        <v>12</v>
      </c>
      <c r="C15" s="120">
        <f>C11+C10</f>
        <v>816</v>
      </c>
      <c r="D15" s="123">
        <v>0</v>
      </c>
    </row>
  </sheetData>
  <mergeCells count="1">
    <mergeCell ref="A2:D2"/>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workbookViewId="0">
      <selection activeCell="A1" sqref="A1"/>
    </sheetView>
  </sheetViews>
  <sheetFormatPr defaultColWidth="9" defaultRowHeight="14.25" outlineLevelCol="3"/>
  <cols>
    <col min="1" max="1" width="39.875" customWidth="1"/>
    <col min="2" max="2" width="17.125" customWidth="1"/>
    <col min="3" max="3" width="15.625" customWidth="1"/>
    <col min="4" max="4" width="24.375" customWidth="1"/>
  </cols>
  <sheetData>
    <row r="1" ht="15" spans="1:4">
      <c r="A1" s="15" t="s">
        <v>953</v>
      </c>
      <c r="B1" s="14"/>
      <c r="C1" s="14"/>
      <c r="D1" s="14"/>
    </row>
    <row r="2" ht="36.95" customHeight="1" spans="1:4">
      <c r="A2" s="86" t="s">
        <v>954</v>
      </c>
      <c r="B2" s="86"/>
      <c r="C2" s="86"/>
      <c r="D2" s="86"/>
    </row>
    <row r="3" ht="21.95" customHeight="1" spans="1:4">
      <c r="A3" s="87"/>
      <c r="B3" s="88"/>
      <c r="C3" s="89" t="s">
        <v>31</v>
      </c>
      <c r="D3" s="90" t="s">
        <v>47</v>
      </c>
    </row>
    <row r="4" ht="21.95" customHeight="1" spans="1:4">
      <c r="A4" s="91" t="s">
        <v>955</v>
      </c>
      <c r="B4" s="92" t="s">
        <v>515</v>
      </c>
      <c r="C4" s="92" t="s">
        <v>929</v>
      </c>
      <c r="D4" s="93" t="s">
        <v>516</v>
      </c>
    </row>
    <row r="5" ht="18" customHeight="1" spans="1:4">
      <c r="A5" s="94" t="s">
        <v>956</v>
      </c>
      <c r="B5" s="95"/>
      <c r="C5" s="95"/>
      <c r="D5" s="96"/>
    </row>
    <row r="6" ht="18" customHeight="1" spans="1:4">
      <c r="A6" s="94" t="s">
        <v>957</v>
      </c>
      <c r="B6" s="97"/>
      <c r="C6" s="97"/>
      <c r="D6" s="98"/>
    </row>
    <row r="7" ht="18" customHeight="1" spans="1:4">
      <c r="A7" s="94" t="s">
        <v>958</v>
      </c>
      <c r="B7" s="99">
        <f>SUM(B8:B10)</f>
        <v>4</v>
      </c>
      <c r="C7" s="99">
        <f>SUM(C8:C10)</f>
        <v>16</v>
      </c>
      <c r="D7" s="100">
        <v>0</v>
      </c>
    </row>
    <row r="8" ht="18" customHeight="1" spans="1:4">
      <c r="A8" s="94" t="s">
        <v>959</v>
      </c>
      <c r="B8" s="99"/>
      <c r="C8" s="99"/>
      <c r="D8" s="98"/>
    </row>
    <row r="9" ht="18" customHeight="1" spans="1:4">
      <c r="A9" s="94" t="s">
        <v>960</v>
      </c>
      <c r="B9" s="99"/>
      <c r="C9" s="99"/>
      <c r="D9" s="98"/>
    </row>
    <row r="10" ht="18" customHeight="1" spans="1:4">
      <c r="A10" s="94" t="s">
        <v>961</v>
      </c>
      <c r="B10" s="101">
        <v>4</v>
      </c>
      <c r="C10" s="101">
        <v>16</v>
      </c>
      <c r="D10" s="100">
        <v>0</v>
      </c>
    </row>
    <row r="11" ht="18" customHeight="1" spans="1:4">
      <c r="A11" s="102" t="s">
        <v>962</v>
      </c>
      <c r="B11" s="103"/>
      <c r="C11" s="103"/>
      <c r="D11" s="103"/>
    </row>
    <row r="12" ht="18" customHeight="1" spans="1:4">
      <c r="A12" s="102" t="s">
        <v>963</v>
      </c>
      <c r="B12" s="103"/>
      <c r="C12" s="103"/>
      <c r="D12" s="103"/>
    </row>
    <row r="13" ht="18" customHeight="1" spans="1:4">
      <c r="A13" s="102" t="s">
        <v>964</v>
      </c>
      <c r="B13" s="103"/>
      <c r="C13" s="103"/>
      <c r="D13" s="103"/>
    </row>
    <row r="14" ht="18" customHeight="1" spans="1:4">
      <c r="A14" s="102" t="s">
        <v>965</v>
      </c>
      <c r="B14" s="103"/>
      <c r="C14" s="103"/>
      <c r="D14" s="103"/>
    </row>
    <row r="15" ht="18" customHeight="1" spans="1:4">
      <c r="A15" s="102" t="s">
        <v>966</v>
      </c>
      <c r="B15" s="103"/>
      <c r="C15" s="103"/>
      <c r="D15" s="103"/>
    </row>
    <row r="16" ht="18" customHeight="1" spans="1:4">
      <c r="A16" s="102" t="s">
        <v>967</v>
      </c>
      <c r="B16" s="103"/>
      <c r="C16" s="103"/>
      <c r="D16" s="103"/>
    </row>
    <row r="17" ht="18" customHeight="1" spans="1:4">
      <c r="A17" s="102" t="s">
        <v>968</v>
      </c>
      <c r="B17" s="103"/>
      <c r="C17" s="103"/>
      <c r="D17" s="103"/>
    </row>
    <row r="18" ht="18" customHeight="1" spans="1:4">
      <c r="A18" s="102" t="s">
        <v>964</v>
      </c>
      <c r="B18" s="103"/>
      <c r="C18" s="103"/>
      <c r="D18" s="103"/>
    </row>
    <row r="19" ht="18" customHeight="1" spans="1:4">
      <c r="A19" s="102" t="s">
        <v>969</v>
      </c>
      <c r="B19" s="103"/>
      <c r="C19" s="103">
        <f>C20</f>
        <v>800</v>
      </c>
      <c r="D19" s="103"/>
    </row>
    <row r="20" ht="18" customHeight="1" spans="1:4">
      <c r="A20" s="102" t="s">
        <v>970</v>
      </c>
      <c r="B20" s="103"/>
      <c r="C20" s="103">
        <v>800</v>
      </c>
      <c r="D20" s="103"/>
    </row>
    <row r="21" ht="18" customHeight="1" spans="1:4">
      <c r="A21" s="91" t="s">
        <v>971</v>
      </c>
      <c r="B21" s="101">
        <f>B7+B11+B14+B16+B19</f>
        <v>4</v>
      </c>
      <c r="C21" s="101">
        <f>C7+C11+C14+C16+C19</f>
        <v>816</v>
      </c>
      <c r="D21" s="100">
        <v>0</v>
      </c>
    </row>
    <row r="22" ht="18" customHeight="1" spans="1:4">
      <c r="A22" s="104" t="s">
        <v>972</v>
      </c>
      <c r="B22" s="103">
        <f>SUM(B23:B26)</f>
        <v>8</v>
      </c>
      <c r="C22" s="103">
        <f>SUM(C23:C26)</f>
        <v>0</v>
      </c>
      <c r="D22" s="103"/>
    </row>
    <row r="23" ht="18" customHeight="1" spans="1:4">
      <c r="A23" s="105" t="s">
        <v>973</v>
      </c>
      <c r="B23" s="103"/>
      <c r="C23" s="103"/>
      <c r="D23" s="103"/>
    </row>
    <row r="24" ht="18" customHeight="1" spans="1:4">
      <c r="A24" s="106" t="s">
        <v>974</v>
      </c>
      <c r="B24" s="103"/>
      <c r="C24" s="103"/>
      <c r="D24" s="103"/>
    </row>
    <row r="25" ht="18" customHeight="1" spans="1:4">
      <c r="A25" s="107" t="s">
        <v>975</v>
      </c>
      <c r="B25" s="103"/>
      <c r="C25" s="103"/>
      <c r="D25" s="103"/>
    </row>
    <row r="26" ht="18" customHeight="1" spans="1:4">
      <c r="A26" s="107" t="s">
        <v>976</v>
      </c>
      <c r="B26" s="103">
        <v>8</v>
      </c>
      <c r="C26" s="103"/>
      <c r="D26" s="103"/>
    </row>
    <row r="27" ht="18" customHeight="1" spans="1:4">
      <c r="A27" s="91" t="s">
        <v>977</v>
      </c>
      <c r="B27" s="101">
        <f>B21+B22</f>
        <v>12</v>
      </c>
      <c r="C27" s="101">
        <f>C21+C22</f>
        <v>816</v>
      </c>
      <c r="D27" s="100">
        <v>0</v>
      </c>
    </row>
    <row r="28" ht="18" customHeight="1" spans="2:4">
      <c r="B28" s="14"/>
      <c r="C28" s="14"/>
      <c r="D28" s="14"/>
    </row>
    <row r="29" ht="21.95" customHeight="1"/>
  </sheetData>
  <mergeCells count="1">
    <mergeCell ref="A2:D2"/>
  </mergeCells>
  <pageMargins left="0.75" right="0.75" top="1" bottom="1" header="0.5" footer="0.5"/>
  <pageSetup paperSize="9" scale="8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workbookViewId="0">
      <selection activeCell="C25" sqref="C25"/>
    </sheetView>
  </sheetViews>
  <sheetFormatPr defaultColWidth="9" defaultRowHeight="14.25" outlineLevelCol="3"/>
  <cols>
    <col min="1" max="1" width="39.875" customWidth="1"/>
    <col min="2" max="2" width="17.125" customWidth="1"/>
    <col min="3" max="3" width="15.625" customWidth="1"/>
    <col min="4" max="4" width="24.375" customWidth="1"/>
  </cols>
  <sheetData>
    <row r="1" ht="15" spans="1:4">
      <c r="A1" s="15" t="s">
        <v>978</v>
      </c>
      <c r="B1" s="14"/>
      <c r="C1" s="14"/>
      <c r="D1" s="14"/>
    </row>
    <row r="2" ht="36.95" customHeight="1" spans="1:4">
      <c r="A2" s="86" t="s">
        <v>979</v>
      </c>
      <c r="B2" s="86"/>
      <c r="C2" s="86"/>
      <c r="D2" s="86"/>
    </row>
    <row r="3" ht="21.95" customHeight="1" spans="1:4">
      <c r="A3" s="87"/>
      <c r="B3" s="88"/>
      <c r="C3" s="89" t="s">
        <v>31</v>
      </c>
      <c r="D3" s="90" t="s">
        <v>47</v>
      </c>
    </row>
    <row r="4" ht="21.95" customHeight="1" spans="1:4">
      <c r="A4" s="91" t="s">
        <v>955</v>
      </c>
      <c r="B4" s="92" t="s">
        <v>515</v>
      </c>
      <c r="C4" s="92" t="s">
        <v>929</v>
      </c>
      <c r="D4" s="93" t="s">
        <v>516</v>
      </c>
    </row>
    <row r="5" ht="18" customHeight="1" spans="1:4">
      <c r="A5" s="94" t="s">
        <v>956</v>
      </c>
      <c r="B5" s="95"/>
      <c r="C5" s="95"/>
      <c r="D5" s="96"/>
    </row>
    <row r="6" ht="18" customHeight="1" spans="1:4">
      <c r="A6" s="94" t="s">
        <v>957</v>
      </c>
      <c r="B6" s="97"/>
      <c r="C6" s="97"/>
      <c r="D6" s="98"/>
    </row>
    <row r="7" ht="18" customHeight="1" spans="1:4">
      <c r="A7" s="94" t="s">
        <v>958</v>
      </c>
      <c r="B7" s="99">
        <f>SUM(B8:B10)</f>
        <v>4</v>
      </c>
      <c r="C7" s="99">
        <f>SUM(C8:C10)</f>
        <v>16</v>
      </c>
      <c r="D7" s="100">
        <v>0</v>
      </c>
    </row>
    <row r="8" ht="18" customHeight="1" spans="1:4">
      <c r="A8" s="94" t="s">
        <v>959</v>
      </c>
      <c r="B8" s="99"/>
      <c r="C8" s="99"/>
      <c r="D8" s="98"/>
    </row>
    <row r="9" ht="18" customHeight="1" spans="1:4">
      <c r="A9" s="94" t="s">
        <v>960</v>
      </c>
      <c r="B9" s="99"/>
      <c r="C9" s="99"/>
      <c r="D9" s="98"/>
    </row>
    <row r="10" ht="18" customHeight="1" spans="1:4">
      <c r="A10" s="94" t="s">
        <v>961</v>
      </c>
      <c r="B10" s="101">
        <v>4</v>
      </c>
      <c r="C10" s="101">
        <v>16</v>
      </c>
      <c r="D10" s="100">
        <v>0</v>
      </c>
    </row>
    <row r="11" ht="18" customHeight="1" spans="1:4">
      <c r="A11" s="102" t="s">
        <v>962</v>
      </c>
      <c r="B11" s="103"/>
      <c r="C11" s="103"/>
      <c r="D11" s="103"/>
    </row>
    <row r="12" ht="18" customHeight="1" spans="1:4">
      <c r="A12" s="102" t="s">
        <v>963</v>
      </c>
      <c r="B12" s="103"/>
      <c r="C12" s="103"/>
      <c r="D12" s="103"/>
    </row>
    <row r="13" ht="18" customHeight="1" spans="1:4">
      <c r="A13" s="102" t="s">
        <v>964</v>
      </c>
      <c r="B13" s="103"/>
      <c r="C13" s="103"/>
      <c r="D13" s="103"/>
    </row>
    <row r="14" ht="18" customHeight="1" spans="1:4">
      <c r="A14" s="102" t="s">
        <v>965</v>
      </c>
      <c r="B14" s="103"/>
      <c r="C14" s="103"/>
      <c r="D14" s="103"/>
    </row>
    <row r="15" ht="18" customHeight="1" spans="1:4">
      <c r="A15" s="102" t="s">
        <v>966</v>
      </c>
      <c r="B15" s="103"/>
      <c r="C15" s="103"/>
      <c r="D15" s="103"/>
    </row>
    <row r="16" ht="18" customHeight="1" spans="1:4">
      <c r="A16" s="102" t="s">
        <v>967</v>
      </c>
      <c r="B16" s="103"/>
      <c r="C16" s="103"/>
      <c r="D16" s="103"/>
    </row>
    <row r="17" ht="18" customHeight="1" spans="1:4">
      <c r="A17" s="102" t="s">
        <v>968</v>
      </c>
      <c r="B17" s="103"/>
      <c r="C17" s="103"/>
      <c r="D17" s="103"/>
    </row>
    <row r="18" ht="18" customHeight="1" spans="1:4">
      <c r="A18" s="102" t="s">
        <v>964</v>
      </c>
      <c r="B18" s="103"/>
      <c r="C18" s="103"/>
      <c r="D18" s="103"/>
    </row>
    <row r="19" ht="18" customHeight="1" spans="1:4">
      <c r="A19" s="102" t="s">
        <v>969</v>
      </c>
      <c r="B19" s="103"/>
      <c r="C19" s="103">
        <f>C20</f>
        <v>800</v>
      </c>
      <c r="D19" s="103"/>
    </row>
    <row r="20" ht="18" customHeight="1" spans="1:4">
      <c r="A20" s="102" t="s">
        <v>970</v>
      </c>
      <c r="B20" s="103"/>
      <c r="C20" s="103">
        <v>800</v>
      </c>
      <c r="D20" s="103"/>
    </row>
    <row r="21" ht="18" customHeight="1" spans="1:4">
      <c r="A21" s="91" t="s">
        <v>971</v>
      </c>
      <c r="B21" s="101">
        <f>B7+B11+B14+B16+B19</f>
        <v>4</v>
      </c>
      <c r="C21" s="101">
        <f>C7+C11+C14+C16+C19</f>
        <v>816</v>
      </c>
      <c r="D21" s="100">
        <v>0</v>
      </c>
    </row>
    <row r="22" ht="18" customHeight="1" spans="1:4">
      <c r="A22" s="104" t="s">
        <v>972</v>
      </c>
      <c r="B22" s="103">
        <f>SUM(B23:B26)</f>
        <v>8</v>
      </c>
      <c r="C22" s="103">
        <f>SUM(C23:C26)</f>
        <v>0</v>
      </c>
      <c r="D22" s="103"/>
    </row>
    <row r="23" ht="18" customHeight="1" spans="1:4">
      <c r="A23" s="105" t="s">
        <v>973</v>
      </c>
      <c r="B23" s="103"/>
      <c r="C23" s="103"/>
      <c r="D23" s="103"/>
    </row>
    <row r="24" ht="18" customHeight="1" spans="1:4">
      <c r="A24" s="106" t="s">
        <v>974</v>
      </c>
      <c r="B24" s="103"/>
      <c r="C24" s="103"/>
      <c r="D24" s="103"/>
    </row>
    <row r="25" ht="18" customHeight="1" spans="1:4">
      <c r="A25" s="107" t="s">
        <v>975</v>
      </c>
      <c r="B25" s="103"/>
      <c r="C25" s="103"/>
      <c r="D25" s="103"/>
    </row>
    <row r="26" ht="18" customHeight="1" spans="1:4">
      <c r="A26" s="107" t="s">
        <v>976</v>
      </c>
      <c r="B26" s="103">
        <v>8</v>
      </c>
      <c r="C26" s="103"/>
      <c r="D26" s="103"/>
    </row>
    <row r="27" ht="18" customHeight="1" spans="1:4">
      <c r="A27" s="91" t="s">
        <v>977</v>
      </c>
      <c r="B27" s="101">
        <f>B21+B22</f>
        <v>12</v>
      </c>
      <c r="C27" s="101">
        <f>C21+C22</f>
        <v>816</v>
      </c>
      <c r="D27" s="100">
        <v>0</v>
      </c>
    </row>
    <row r="28" ht="18" customHeight="1" spans="2:4">
      <c r="B28" s="14"/>
      <c r="C28" s="14"/>
      <c r="D28" s="14"/>
    </row>
    <row r="29" customFormat="1" ht="21.95" customHeight="1"/>
  </sheetData>
  <mergeCells count="1">
    <mergeCell ref="A2:D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tabSelected="1" workbookViewId="0">
      <selection activeCell="A28" sqref="A28:D28"/>
    </sheetView>
  </sheetViews>
  <sheetFormatPr defaultColWidth="6.75" defaultRowHeight="11.25" outlineLevelCol="3"/>
  <cols>
    <col min="1" max="1" width="48.75" style="65" customWidth="1"/>
    <col min="2" max="3" width="22.3833333333333" style="65" customWidth="1"/>
    <col min="4" max="4" width="24.75" style="66" customWidth="1"/>
    <col min="5" max="139" width="6.75" style="65"/>
    <col min="140" max="140" width="35.8833333333333" style="65" customWidth="1"/>
    <col min="141" max="141" width="12" style="65" customWidth="1"/>
    <col min="142" max="142" width="12.25" style="65" customWidth="1"/>
    <col min="143" max="143" width="9.63333333333333" style="65" customWidth="1"/>
    <col min="144" max="249" width="6.75" style="65" hidden="1" customWidth="1"/>
    <col min="250" max="395" width="6.75" style="65"/>
    <col min="396" max="396" width="35.8833333333333" style="65" customWidth="1"/>
    <col min="397" max="397" width="12" style="65" customWidth="1"/>
    <col min="398" max="398" width="12.25" style="65" customWidth="1"/>
    <col min="399" max="399" width="9.63333333333333" style="65" customWidth="1"/>
    <col min="400" max="505" width="6.75" style="65" hidden="1" customWidth="1"/>
    <col min="506" max="651" width="6.75" style="65"/>
    <col min="652" max="652" width="35.8833333333333" style="65" customWidth="1"/>
    <col min="653" max="653" width="12" style="65" customWidth="1"/>
    <col min="654" max="654" width="12.25" style="65" customWidth="1"/>
    <col min="655" max="655" width="9.63333333333333" style="65" customWidth="1"/>
    <col min="656" max="761" width="6.75" style="65" hidden="1" customWidth="1"/>
    <col min="762" max="907" width="6.75" style="65"/>
    <col min="908" max="908" width="35.8833333333333" style="65" customWidth="1"/>
    <col min="909" max="909" width="12" style="65" customWidth="1"/>
    <col min="910" max="910" width="12.25" style="65" customWidth="1"/>
    <col min="911" max="911" width="9.63333333333333" style="65" customWidth="1"/>
    <col min="912" max="1017" width="6.75" style="65" hidden="1" customWidth="1"/>
    <col min="1018" max="1163" width="6.75" style="65"/>
    <col min="1164" max="1164" width="35.8833333333333" style="65" customWidth="1"/>
    <col min="1165" max="1165" width="12" style="65" customWidth="1"/>
    <col min="1166" max="1166" width="12.25" style="65" customWidth="1"/>
    <col min="1167" max="1167" width="9.63333333333333" style="65" customWidth="1"/>
    <col min="1168" max="1273" width="6.75" style="65" hidden="1" customWidth="1"/>
    <col min="1274" max="1419" width="6.75" style="65"/>
    <col min="1420" max="1420" width="35.8833333333333" style="65" customWidth="1"/>
    <col min="1421" max="1421" width="12" style="65" customWidth="1"/>
    <col min="1422" max="1422" width="12.25" style="65" customWidth="1"/>
    <col min="1423" max="1423" width="9.63333333333333" style="65" customWidth="1"/>
    <col min="1424" max="1529" width="6.75" style="65" hidden="1" customWidth="1"/>
    <col min="1530" max="1675" width="6.75" style="65"/>
    <col min="1676" max="1676" width="35.8833333333333" style="65" customWidth="1"/>
    <col min="1677" max="1677" width="12" style="65" customWidth="1"/>
    <col min="1678" max="1678" width="12.25" style="65" customWidth="1"/>
    <col min="1679" max="1679" width="9.63333333333333" style="65" customWidth="1"/>
    <col min="1680" max="1785" width="6.75" style="65" hidden="1" customWidth="1"/>
    <col min="1786" max="1931" width="6.75" style="65"/>
    <col min="1932" max="1932" width="35.8833333333333" style="65" customWidth="1"/>
    <col min="1933" max="1933" width="12" style="65" customWidth="1"/>
    <col min="1934" max="1934" width="12.25" style="65" customWidth="1"/>
    <col min="1935" max="1935" width="9.63333333333333" style="65" customWidth="1"/>
    <col min="1936" max="2041" width="6.75" style="65" hidden="1" customWidth="1"/>
    <col min="2042" max="2187" width="6.75" style="65"/>
    <col min="2188" max="2188" width="35.8833333333333" style="65" customWidth="1"/>
    <col min="2189" max="2189" width="12" style="65" customWidth="1"/>
    <col min="2190" max="2190" width="12.25" style="65" customWidth="1"/>
    <col min="2191" max="2191" width="9.63333333333333" style="65" customWidth="1"/>
    <col min="2192" max="2297" width="6.75" style="65" hidden="1" customWidth="1"/>
    <col min="2298" max="2443" width="6.75" style="65"/>
    <col min="2444" max="2444" width="35.8833333333333" style="65" customWidth="1"/>
    <col min="2445" max="2445" width="12" style="65" customWidth="1"/>
    <col min="2446" max="2446" width="12.25" style="65" customWidth="1"/>
    <col min="2447" max="2447" width="9.63333333333333" style="65" customWidth="1"/>
    <col min="2448" max="2553" width="6.75" style="65" hidden="1" customWidth="1"/>
    <col min="2554" max="2699" width="6.75" style="65"/>
    <col min="2700" max="2700" width="35.8833333333333" style="65" customWidth="1"/>
    <col min="2701" max="2701" width="12" style="65" customWidth="1"/>
    <col min="2702" max="2702" width="12.25" style="65" customWidth="1"/>
    <col min="2703" max="2703" width="9.63333333333333" style="65" customWidth="1"/>
    <col min="2704" max="2809" width="6.75" style="65" hidden="1" customWidth="1"/>
    <col min="2810" max="2955" width="6.75" style="65"/>
    <col min="2956" max="2956" width="35.8833333333333" style="65" customWidth="1"/>
    <col min="2957" max="2957" width="12" style="65" customWidth="1"/>
    <col min="2958" max="2958" width="12.25" style="65" customWidth="1"/>
    <col min="2959" max="2959" width="9.63333333333333" style="65" customWidth="1"/>
    <col min="2960" max="3065" width="6.75" style="65" hidden="1" customWidth="1"/>
    <col min="3066" max="3211" width="6.75" style="65"/>
    <col min="3212" max="3212" width="35.8833333333333" style="65" customWidth="1"/>
    <col min="3213" max="3213" width="12" style="65" customWidth="1"/>
    <col min="3214" max="3214" width="12.25" style="65" customWidth="1"/>
    <col min="3215" max="3215" width="9.63333333333333" style="65" customWidth="1"/>
    <col min="3216" max="3321" width="6.75" style="65" hidden="1" customWidth="1"/>
    <col min="3322" max="3467" width="6.75" style="65"/>
    <col min="3468" max="3468" width="35.8833333333333" style="65" customWidth="1"/>
    <col min="3469" max="3469" width="12" style="65" customWidth="1"/>
    <col min="3470" max="3470" width="12.25" style="65" customWidth="1"/>
    <col min="3471" max="3471" width="9.63333333333333" style="65" customWidth="1"/>
    <col min="3472" max="3577" width="6.75" style="65" hidden="1" customWidth="1"/>
    <col min="3578" max="3723" width="6.75" style="65"/>
    <col min="3724" max="3724" width="35.8833333333333" style="65" customWidth="1"/>
    <col min="3725" max="3725" width="12" style="65" customWidth="1"/>
    <col min="3726" max="3726" width="12.25" style="65" customWidth="1"/>
    <col min="3727" max="3727" width="9.63333333333333" style="65" customWidth="1"/>
    <col min="3728" max="3833" width="6.75" style="65" hidden="1" customWidth="1"/>
    <col min="3834" max="3979" width="6.75" style="65"/>
    <col min="3980" max="3980" width="35.8833333333333" style="65" customWidth="1"/>
    <col min="3981" max="3981" width="12" style="65" customWidth="1"/>
    <col min="3982" max="3982" width="12.25" style="65" customWidth="1"/>
    <col min="3983" max="3983" width="9.63333333333333" style="65" customWidth="1"/>
    <col min="3984" max="4089" width="6.75" style="65" hidden="1" customWidth="1"/>
    <col min="4090" max="4235" width="6.75" style="65"/>
    <col min="4236" max="4236" width="35.8833333333333" style="65" customWidth="1"/>
    <col min="4237" max="4237" width="12" style="65" customWidth="1"/>
    <col min="4238" max="4238" width="12.25" style="65" customWidth="1"/>
    <col min="4239" max="4239" width="9.63333333333333" style="65" customWidth="1"/>
    <col min="4240" max="4345" width="6.75" style="65" hidden="1" customWidth="1"/>
    <col min="4346" max="4491" width="6.75" style="65"/>
    <col min="4492" max="4492" width="35.8833333333333" style="65" customWidth="1"/>
    <col min="4493" max="4493" width="12" style="65" customWidth="1"/>
    <col min="4494" max="4494" width="12.25" style="65" customWidth="1"/>
    <col min="4495" max="4495" width="9.63333333333333" style="65" customWidth="1"/>
    <col min="4496" max="4601" width="6.75" style="65" hidden="1" customWidth="1"/>
    <col min="4602" max="4747" width="6.75" style="65"/>
    <col min="4748" max="4748" width="35.8833333333333" style="65" customWidth="1"/>
    <col min="4749" max="4749" width="12" style="65" customWidth="1"/>
    <col min="4750" max="4750" width="12.25" style="65" customWidth="1"/>
    <col min="4751" max="4751" width="9.63333333333333" style="65" customWidth="1"/>
    <col min="4752" max="4857" width="6.75" style="65" hidden="1" customWidth="1"/>
    <col min="4858" max="5003" width="6.75" style="65"/>
    <col min="5004" max="5004" width="35.8833333333333" style="65" customWidth="1"/>
    <col min="5005" max="5005" width="12" style="65" customWidth="1"/>
    <col min="5006" max="5006" width="12.25" style="65" customWidth="1"/>
    <col min="5007" max="5007" width="9.63333333333333" style="65" customWidth="1"/>
    <col min="5008" max="5113" width="6.75" style="65" hidden="1" customWidth="1"/>
    <col min="5114" max="5259" width="6.75" style="65"/>
    <col min="5260" max="5260" width="35.8833333333333" style="65" customWidth="1"/>
    <col min="5261" max="5261" width="12" style="65" customWidth="1"/>
    <col min="5262" max="5262" width="12.25" style="65" customWidth="1"/>
    <col min="5263" max="5263" width="9.63333333333333" style="65" customWidth="1"/>
    <col min="5264" max="5369" width="6.75" style="65" hidden="1" customWidth="1"/>
    <col min="5370" max="5515" width="6.75" style="65"/>
    <col min="5516" max="5516" width="35.8833333333333" style="65" customWidth="1"/>
    <col min="5517" max="5517" width="12" style="65" customWidth="1"/>
    <col min="5518" max="5518" width="12.25" style="65" customWidth="1"/>
    <col min="5519" max="5519" width="9.63333333333333" style="65" customWidth="1"/>
    <col min="5520" max="5625" width="6.75" style="65" hidden="1" customWidth="1"/>
    <col min="5626" max="5771" width="6.75" style="65"/>
    <col min="5772" max="5772" width="35.8833333333333" style="65" customWidth="1"/>
    <col min="5773" max="5773" width="12" style="65" customWidth="1"/>
    <col min="5774" max="5774" width="12.25" style="65" customWidth="1"/>
    <col min="5775" max="5775" width="9.63333333333333" style="65" customWidth="1"/>
    <col min="5776" max="5881" width="6.75" style="65" hidden="1" customWidth="1"/>
    <col min="5882" max="6027" width="6.75" style="65"/>
    <col min="6028" max="6028" width="35.8833333333333" style="65" customWidth="1"/>
    <col min="6029" max="6029" width="12" style="65" customWidth="1"/>
    <col min="6030" max="6030" width="12.25" style="65" customWidth="1"/>
    <col min="6031" max="6031" width="9.63333333333333" style="65" customWidth="1"/>
    <col min="6032" max="6137" width="6.75" style="65" hidden="1" customWidth="1"/>
    <col min="6138" max="6283" width="6.75" style="65"/>
    <col min="6284" max="6284" width="35.8833333333333" style="65" customWidth="1"/>
    <col min="6285" max="6285" width="12" style="65" customWidth="1"/>
    <col min="6286" max="6286" width="12.25" style="65" customWidth="1"/>
    <col min="6287" max="6287" width="9.63333333333333" style="65" customWidth="1"/>
    <col min="6288" max="6393" width="6.75" style="65" hidden="1" customWidth="1"/>
    <col min="6394" max="6539" width="6.75" style="65"/>
    <col min="6540" max="6540" width="35.8833333333333" style="65" customWidth="1"/>
    <col min="6541" max="6541" width="12" style="65" customWidth="1"/>
    <col min="6542" max="6542" width="12.25" style="65" customWidth="1"/>
    <col min="6543" max="6543" width="9.63333333333333" style="65" customWidth="1"/>
    <col min="6544" max="6649" width="6.75" style="65" hidden="1" customWidth="1"/>
    <col min="6650" max="6795" width="6.75" style="65"/>
    <col min="6796" max="6796" width="35.8833333333333" style="65" customWidth="1"/>
    <col min="6797" max="6797" width="12" style="65" customWidth="1"/>
    <col min="6798" max="6798" width="12.25" style="65" customWidth="1"/>
    <col min="6799" max="6799" width="9.63333333333333" style="65" customWidth="1"/>
    <col min="6800" max="6905" width="6.75" style="65" hidden="1" customWidth="1"/>
    <col min="6906" max="7051" width="6.75" style="65"/>
    <col min="7052" max="7052" width="35.8833333333333" style="65" customWidth="1"/>
    <col min="7053" max="7053" width="12" style="65" customWidth="1"/>
    <col min="7054" max="7054" width="12.25" style="65" customWidth="1"/>
    <col min="7055" max="7055" width="9.63333333333333" style="65" customWidth="1"/>
    <col min="7056" max="7161" width="6.75" style="65" hidden="1" customWidth="1"/>
    <col min="7162" max="7307" width="6.75" style="65"/>
    <col min="7308" max="7308" width="35.8833333333333" style="65" customWidth="1"/>
    <col min="7309" max="7309" width="12" style="65" customWidth="1"/>
    <col min="7310" max="7310" width="12.25" style="65" customWidth="1"/>
    <col min="7311" max="7311" width="9.63333333333333" style="65" customWidth="1"/>
    <col min="7312" max="7417" width="6.75" style="65" hidden="1" customWidth="1"/>
    <col min="7418" max="7563" width="6.75" style="65"/>
    <col min="7564" max="7564" width="35.8833333333333" style="65" customWidth="1"/>
    <col min="7565" max="7565" width="12" style="65" customWidth="1"/>
    <col min="7566" max="7566" width="12.25" style="65" customWidth="1"/>
    <col min="7567" max="7567" width="9.63333333333333" style="65" customWidth="1"/>
    <col min="7568" max="7673" width="6.75" style="65" hidden="1" customWidth="1"/>
    <col min="7674" max="7819" width="6.75" style="65"/>
    <col min="7820" max="7820" width="35.8833333333333" style="65" customWidth="1"/>
    <col min="7821" max="7821" width="12" style="65" customWidth="1"/>
    <col min="7822" max="7822" width="12.25" style="65" customWidth="1"/>
    <col min="7823" max="7823" width="9.63333333333333" style="65" customWidth="1"/>
    <col min="7824" max="7929" width="6.75" style="65" hidden="1" customWidth="1"/>
    <col min="7930" max="8075" width="6.75" style="65"/>
    <col min="8076" max="8076" width="35.8833333333333" style="65" customWidth="1"/>
    <col min="8077" max="8077" width="12" style="65" customWidth="1"/>
    <col min="8078" max="8078" width="12.25" style="65" customWidth="1"/>
    <col min="8079" max="8079" width="9.63333333333333" style="65" customWidth="1"/>
    <col min="8080" max="8185" width="6.75" style="65" hidden="1" customWidth="1"/>
    <col min="8186" max="8331" width="6.75" style="65"/>
    <col min="8332" max="8332" width="35.8833333333333" style="65" customWidth="1"/>
    <col min="8333" max="8333" width="12" style="65" customWidth="1"/>
    <col min="8334" max="8334" width="12.25" style="65" customWidth="1"/>
    <col min="8335" max="8335" width="9.63333333333333" style="65" customWidth="1"/>
    <col min="8336" max="8441" width="6.75" style="65" hidden="1" customWidth="1"/>
    <col min="8442" max="8587" width="6.75" style="65"/>
    <col min="8588" max="8588" width="35.8833333333333" style="65" customWidth="1"/>
    <col min="8589" max="8589" width="12" style="65" customWidth="1"/>
    <col min="8590" max="8590" width="12.25" style="65" customWidth="1"/>
    <col min="8591" max="8591" width="9.63333333333333" style="65" customWidth="1"/>
    <col min="8592" max="8697" width="6.75" style="65" hidden="1" customWidth="1"/>
    <col min="8698" max="8843" width="6.75" style="65"/>
    <col min="8844" max="8844" width="35.8833333333333" style="65" customWidth="1"/>
    <col min="8845" max="8845" width="12" style="65" customWidth="1"/>
    <col min="8846" max="8846" width="12.25" style="65" customWidth="1"/>
    <col min="8847" max="8847" width="9.63333333333333" style="65" customWidth="1"/>
    <col min="8848" max="8953" width="6.75" style="65" hidden="1" customWidth="1"/>
    <col min="8954" max="9099" width="6.75" style="65"/>
    <col min="9100" max="9100" width="35.8833333333333" style="65" customWidth="1"/>
    <col min="9101" max="9101" width="12" style="65" customWidth="1"/>
    <col min="9102" max="9102" width="12.25" style="65" customWidth="1"/>
    <col min="9103" max="9103" width="9.63333333333333" style="65" customWidth="1"/>
    <col min="9104" max="9209" width="6.75" style="65" hidden="1" customWidth="1"/>
    <col min="9210" max="9355" width="6.75" style="65"/>
    <col min="9356" max="9356" width="35.8833333333333" style="65" customWidth="1"/>
    <col min="9357" max="9357" width="12" style="65" customWidth="1"/>
    <col min="9358" max="9358" width="12.25" style="65" customWidth="1"/>
    <col min="9359" max="9359" width="9.63333333333333" style="65" customWidth="1"/>
    <col min="9360" max="9465" width="6.75" style="65" hidden="1" customWidth="1"/>
    <col min="9466" max="9611" width="6.75" style="65"/>
    <col min="9612" max="9612" width="35.8833333333333" style="65" customWidth="1"/>
    <col min="9613" max="9613" width="12" style="65" customWidth="1"/>
    <col min="9614" max="9614" width="12.25" style="65" customWidth="1"/>
    <col min="9615" max="9615" width="9.63333333333333" style="65" customWidth="1"/>
    <col min="9616" max="9721" width="6.75" style="65" hidden="1" customWidth="1"/>
    <col min="9722" max="9867" width="6.75" style="65"/>
    <col min="9868" max="9868" width="35.8833333333333" style="65" customWidth="1"/>
    <col min="9869" max="9869" width="12" style="65" customWidth="1"/>
    <col min="9870" max="9870" width="12.25" style="65" customWidth="1"/>
    <col min="9871" max="9871" width="9.63333333333333" style="65" customWidth="1"/>
    <col min="9872" max="9977" width="6.75" style="65" hidden="1" customWidth="1"/>
    <col min="9978" max="10123" width="6.75" style="65"/>
    <col min="10124" max="10124" width="35.8833333333333" style="65" customWidth="1"/>
    <col min="10125" max="10125" width="12" style="65" customWidth="1"/>
    <col min="10126" max="10126" width="12.25" style="65" customWidth="1"/>
    <col min="10127" max="10127" width="9.63333333333333" style="65" customWidth="1"/>
    <col min="10128" max="10233" width="6.75" style="65" hidden="1" customWidth="1"/>
    <col min="10234" max="10379" width="6.75" style="65"/>
    <col min="10380" max="10380" width="35.8833333333333" style="65" customWidth="1"/>
    <col min="10381" max="10381" width="12" style="65" customWidth="1"/>
    <col min="10382" max="10382" width="12.25" style="65" customWidth="1"/>
    <col min="10383" max="10383" width="9.63333333333333" style="65" customWidth="1"/>
    <col min="10384" max="10489" width="6.75" style="65" hidden="1" customWidth="1"/>
    <col min="10490" max="10635" width="6.75" style="65"/>
    <col min="10636" max="10636" width="35.8833333333333" style="65" customWidth="1"/>
    <col min="10637" max="10637" width="12" style="65" customWidth="1"/>
    <col min="10638" max="10638" width="12.25" style="65" customWidth="1"/>
    <col min="10639" max="10639" width="9.63333333333333" style="65" customWidth="1"/>
    <col min="10640" max="10745" width="6.75" style="65" hidden="1" customWidth="1"/>
    <col min="10746" max="10891" width="6.75" style="65"/>
    <col min="10892" max="10892" width="35.8833333333333" style="65" customWidth="1"/>
    <col min="10893" max="10893" width="12" style="65" customWidth="1"/>
    <col min="10894" max="10894" width="12.25" style="65" customWidth="1"/>
    <col min="10895" max="10895" width="9.63333333333333" style="65" customWidth="1"/>
    <col min="10896" max="11001" width="6.75" style="65" hidden="1" customWidth="1"/>
    <col min="11002" max="11147" width="6.75" style="65"/>
    <col min="11148" max="11148" width="35.8833333333333" style="65" customWidth="1"/>
    <col min="11149" max="11149" width="12" style="65" customWidth="1"/>
    <col min="11150" max="11150" width="12.25" style="65" customWidth="1"/>
    <col min="11151" max="11151" width="9.63333333333333" style="65" customWidth="1"/>
    <col min="11152" max="11257" width="6.75" style="65" hidden="1" customWidth="1"/>
    <col min="11258" max="11403" width="6.75" style="65"/>
    <col min="11404" max="11404" width="35.8833333333333" style="65" customWidth="1"/>
    <col min="11405" max="11405" width="12" style="65" customWidth="1"/>
    <col min="11406" max="11406" width="12.25" style="65" customWidth="1"/>
    <col min="11407" max="11407" width="9.63333333333333" style="65" customWidth="1"/>
    <col min="11408" max="11513" width="6.75" style="65" hidden="1" customWidth="1"/>
    <col min="11514" max="11659" width="6.75" style="65"/>
    <col min="11660" max="11660" width="35.8833333333333" style="65" customWidth="1"/>
    <col min="11661" max="11661" width="12" style="65" customWidth="1"/>
    <col min="11662" max="11662" width="12.25" style="65" customWidth="1"/>
    <col min="11663" max="11663" width="9.63333333333333" style="65" customWidth="1"/>
    <col min="11664" max="11769" width="6.75" style="65" hidden="1" customWidth="1"/>
    <col min="11770" max="11915" width="6.75" style="65"/>
    <col min="11916" max="11916" width="35.8833333333333" style="65" customWidth="1"/>
    <col min="11917" max="11917" width="12" style="65" customWidth="1"/>
    <col min="11918" max="11918" width="12.25" style="65" customWidth="1"/>
    <col min="11919" max="11919" width="9.63333333333333" style="65" customWidth="1"/>
    <col min="11920" max="12025" width="6.75" style="65" hidden="1" customWidth="1"/>
    <col min="12026" max="12171" width="6.75" style="65"/>
    <col min="12172" max="12172" width="35.8833333333333" style="65" customWidth="1"/>
    <col min="12173" max="12173" width="12" style="65" customWidth="1"/>
    <col min="12174" max="12174" width="12.25" style="65" customWidth="1"/>
    <col min="12175" max="12175" width="9.63333333333333" style="65" customWidth="1"/>
    <col min="12176" max="12281" width="6.75" style="65" hidden="1" customWidth="1"/>
    <col min="12282" max="12427" width="6.75" style="65"/>
    <col min="12428" max="12428" width="35.8833333333333" style="65" customWidth="1"/>
    <col min="12429" max="12429" width="12" style="65" customWidth="1"/>
    <col min="12430" max="12430" width="12.25" style="65" customWidth="1"/>
    <col min="12431" max="12431" width="9.63333333333333" style="65" customWidth="1"/>
    <col min="12432" max="12537" width="6.75" style="65" hidden="1" customWidth="1"/>
    <col min="12538" max="12683" width="6.75" style="65"/>
    <col min="12684" max="12684" width="35.8833333333333" style="65" customWidth="1"/>
    <col min="12685" max="12685" width="12" style="65" customWidth="1"/>
    <col min="12686" max="12686" width="12.25" style="65" customWidth="1"/>
    <col min="12687" max="12687" width="9.63333333333333" style="65" customWidth="1"/>
    <col min="12688" max="12793" width="6.75" style="65" hidden="1" customWidth="1"/>
    <col min="12794" max="12939" width="6.75" style="65"/>
    <col min="12940" max="12940" width="35.8833333333333" style="65" customWidth="1"/>
    <col min="12941" max="12941" width="12" style="65" customWidth="1"/>
    <col min="12942" max="12942" width="12.25" style="65" customWidth="1"/>
    <col min="12943" max="12943" width="9.63333333333333" style="65" customWidth="1"/>
    <col min="12944" max="13049" width="6.75" style="65" hidden="1" customWidth="1"/>
    <col min="13050" max="13195" width="6.75" style="65"/>
    <col min="13196" max="13196" width="35.8833333333333" style="65" customWidth="1"/>
    <col min="13197" max="13197" width="12" style="65" customWidth="1"/>
    <col min="13198" max="13198" width="12.25" style="65" customWidth="1"/>
    <col min="13199" max="13199" width="9.63333333333333" style="65" customWidth="1"/>
    <col min="13200" max="13305" width="6.75" style="65" hidden="1" customWidth="1"/>
    <col min="13306" max="13451" width="6.75" style="65"/>
    <col min="13452" max="13452" width="35.8833333333333" style="65" customWidth="1"/>
    <col min="13453" max="13453" width="12" style="65" customWidth="1"/>
    <col min="13454" max="13454" width="12.25" style="65" customWidth="1"/>
    <col min="13455" max="13455" width="9.63333333333333" style="65" customWidth="1"/>
    <col min="13456" max="13561" width="6.75" style="65" hidden="1" customWidth="1"/>
    <col min="13562" max="13707" width="6.75" style="65"/>
    <col min="13708" max="13708" width="35.8833333333333" style="65" customWidth="1"/>
    <col min="13709" max="13709" width="12" style="65" customWidth="1"/>
    <col min="13710" max="13710" width="12.25" style="65" customWidth="1"/>
    <col min="13711" max="13711" width="9.63333333333333" style="65" customWidth="1"/>
    <col min="13712" max="13817" width="6.75" style="65" hidden="1" customWidth="1"/>
    <col min="13818" max="13963" width="6.75" style="65"/>
    <col min="13964" max="13964" width="35.8833333333333" style="65" customWidth="1"/>
    <col min="13965" max="13965" width="12" style="65" customWidth="1"/>
    <col min="13966" max="13966" width="12.25" style="65" customWidth="1"/>
    <col min="13967" max="13967" width="9.63333333333333" style="65" customWidth="1"/>
    <col min="13968" max="14073" width="6.75" style="65" hidden="1" customWidth="1"/>
    <col min="14074" max="14219" width="6.75" style="65"/>
    <col min="14220" max="14220" width="35.8833333333333" style="65" customWidth="1"/>
    <col min="14221" max="14221" width="12" style="65" customWidth="1"/>
    <col min="14222" max="14222" width="12.25" style="65" customWidth="1"/>
    <col min="14223" max="14223" width="9.63333333333333" style="65" customWidth="1"/>
    <col min="14224" max="14329" width="6.75" style="65" hidden="1" customWidth="1"/>
    <col min="14330" max="14475" width="6.75" style="65"/>
    <col min="14476" max="14476" width="35.8833333333333" style="65" customWidth="1"/>
    <col min="14477" max="14477" width="12" style="65" customWidth="1"/>
    <col min="14478" max="14478" width="12.25" style="65" customWidth="1"/>
    <col min="14479" max="14479" width="9.63333333333333" style="65" customWidth="1"/>
    <col min="14480" max="14585" width="6.75" style="65" hidden="1" customWidth="1"/>
    <col min="14586" max="14731" width="6.75" style="65"/>
    <col min="14732" max="14732" width="35.8833333333333" style="65" customWidth="1"/>
    <col min="14733" max="14733" width="12" style="65" customWidth="1"/>
    <col min="14734" max="14734" width="12.25" style="65" customWidth="1"/>
    <col min="14735" max="14735" width="9.63333333333333" style="65" customWidth="1"/>
    <col min="14736" max="14841" width="6.75" style="65" hidden="1" customWidth="1"/>
    <col min="14842" max="14987" width="6.75" style="65"/>
    <col min="14988" max="14988" width="35.8833333333333" style="65" customWidth="1"/>
    <col min="14989" max="14989" width="12" style="65" customWidth="1"/>
    <col min="14990" max="14990" width="12.25" style="65" customWidth="1"/>
    <col min="14991" max="14991" width="9.63333333333333" style="65" customWidth="1"/>
    <col min="14992" max="15097" width="6.75" style="65" hidden="1" customWidth="1"/>
    <col min="15098" max="15243" width="6.75" style="65"/>
    <col min="15244" max="15244" width="35.8833333333333" style="65" customWidth="1"/>
    <col min="15245" max="15245" width="12" style="65" customWidth="1"/>
    <col min="15246" max="15246" width="12.25" style="65" customWidth="1"/>
    <col min="15247" max="15247" width="9.63333333333333" style="65" customWidth="1"/>
    <col min="15248" max="15353" width="6.75" style="65" hidden="1" customWidth="1"/>
    <col min="15354" max="15499" width="6.75" style="65"/>
    <col min="15500" max="15500" width="35.8833333333333" style="65" customWidth="1"/>
    <col min="15501" max="15501" width="12" style="65" customWidth="1"/>
    <col min="15502" max="15502" width="12.25" style="65" customWidth="1"/>
    <col min="15503" max="15503" width="9.63333333333333" style="65" customWidth="1"/>
    <col min="15504" max="15609" width="6.75" style="65" hidden="1" customWidth="1"/>
    <col min="15610" max="15755" width="6.75" style="65"/>
    <col min="15756" max="15756" width="35.8833333333333" style="65" customWidth="1"/>
    <col min="15757" max="15757" width="12" style="65" customWidth="1"/>
    <col min="15758" max="15758" width="12.25" style="65" customWidth="1"/>
    <col min="15759" max="15759" width="9.63333333333333" style="65" customWidth="1"/>
    <col min="15760" max="15865" width="6.75" style="65" hidden="1" customWidth="1"/>
    <col min="15866" max="16011" width="6.75" style="65"/>
    <col min="16012" max="16012" width="35.8833333333333" style="65" customWidth="1"/>
    <col min="16013" max="16013" width="12" style="65" customWidth="1"/>
    <col min="16014" max="16014" width="12.25" style="65" customWidth="1"/>
    <col min="16015" max="16015" width="9.63333333333333" style="65" customWidth="1"/>
    <col min="16016" max="16121" width="6.75" style="65" hidden="1" customWidth="1"/>
    <col min="16122" max="16384" width="6.75" style="65"/>
  </cols>
  <sheetData>
    <row r="1" ht="19.5" customHeight="1" spans="1:1">
      <c r="A1" s="67" t="s">
        <v>980</v>
      </c>
    </row>
    <row r="2" ht="28.5" customHeight="1" spans="1:4">
      <c r="A2" s="68" t="s">
        <v>981</v>
      </c>
      <c r="B2" s="68"/>
      <c r="C2" s="68"/>
      <c r="D2" s="69"/>
    </row>
    <row r="3" ht="19.5" customHeight="1" spans="1:4">
      <c r="A3" s="70"/>
      <c r="D3" s="71" t="s">
        <v>47</v>
      </c>
    </row>
    <row r="4" ht="36" customHeight="1" spans="1:4">
      <c r="A4" s="72" t="s">
        <v>982</v>
      </c>
      <c r="B4" s="72" t="s">
        <v>515</v>
      </c>
      <c r="C4" s="72" t="s">
        <v>929</v>
      </c>
      <c r="D4" s="73" t="s">
        <v>983</v>
      </c>
    </row>
    <row r="5" ht="18" customHeight="1" spans="1:4">
      <c r="A5" s="74" t="s">
        <v>984</v>
      </c>
      <c r="B5" s="75">
        <v>0</v>
      </c>
      <c r="C5" s="75">
        <v>0</v>
      </c>
      <c r="D5" s="76"/>
    </row>
    <row r="6" ht="18" customHeight="1" spans="1:4">
      <c r="A6" s="74" t="s">
        <v>985</v>
      </c>
      <c r="B6" s="75"/>
      <c r="C6" s="75"/>
      <c r="D6" s="76"/>
    </row>
    <row r="7" ht="18" customHeight="1" spans="1:4">
      <c r="A7" s="74" t="s">
        <v>986</v>
      </c>
      <c r="B7" s="75">
        <v>0</v>
      </c>
      <c r="C7" s="75">
        <v>0</v>
      </c>
      <c r="D7" s="76"/>
    </row>
    <row r="8" ht="18" customHeight="1" spans="1:4">
      <c r="A8" s="74" t="s">
        <v>987</v>
      </c>
      <c r="B8" s="75"/>
      <c r="C8" s="75"/>
      <c r="D8" s="76"/>
    </row>
    <row r="9" ht="18" customHeight="1" spans="1:4">
      <c r="A9" s="74" t="s">
        <v>988</v>
      </c>
      <c r="B9" s="75"/>
      <c r="C9" s="75"/>
      <c r="D9" s="76"/>
    </row>
    <row r="10" ht="18" customHeight="1" spans="1:4">
      <c r="A10" s="74" t="s">
        <v>964</v>
      </c>
      <c r="B10" s="75">
        <v>0</v>
      </c>
      <c r="C10" s="75">
        <v>0</v>
      </c>
      <c r="D10" s="76"/>
    </row>
    <row r="11" ht="18" customHeight="1" spans="1:4">
      <c r="A11" s="77" t="s">
        <v>989</v>
      </c>
      <c r="B11" s="75">
        <v>0</v>
      </c>
      <c r="C11" s="75">
        <v>0</v>
      </c>
      <c r="D11" s="76"/>
    </row>
    <row r="12" ht="18" customHeight="1" spans="1:4">
      <c r="A12" s="77" t="s">
        <v>990</v>
      </c>
      <c r="B12" s="75"/>
      <c r="C12" s="75"/>
      <c r="D12" s="76"/>
    </row>
    <row r="13" ht="15.75" customHeight="1" spans="1:4">
      <c r="A13" s="77" t="s">
        <v>964</v>
      </c>
      <c r="B13" s="75"/>
      <c r="C13" s="75"/>
      <c r="D13" s="76"/>
    </row>
    <row r="14" ht="15.75" customHeight="1" spans="1:4">
      <c r="A14" s="77" t="s">
        <v>991</v>
      </c>
      <c r="B14" s="75">
        <v>0</v>
      </c>
      <c r="C14" s="75">
        <v>0</v>
      </c>
      <c r="D14" s="76"/>
    </row>
    <row r="15" ht="15.75" customHeight="1" spans="1:4">
      <c r="A15" s="77" t="s">
        <v>992</v>
      </c>
      <c r="B15" s="75"/>
      <c r="C15" s="75"/>
      <c r="D15" s="76"/>
    </row>
    <row r="16" ht="15.75" customHeight="1" spans="1:4">
      <c r="A16" s="77" t="s">
        <v>993</v>
      </c>
      <c r="B16" s="75">
        <v>0</v>
      </c>
      <c r="C16" s="75">
        <v>0</v>
      </c>
      <c r="D16" s="76"/>
    </row>
    <row r="17" ht="15.75" customHeight="1" spans="1:4">
      <c r="A17" s="77" t="s">
        <v>994</v>
      </c>
      <c r="B17" s="75"/>
      <c r="C17" s="75"/>
      <c r="D17" s="76"/>
    </row>
    <row r="18" ht="15.75" customHeight="1" spans="1:4">
      <c r="A18" s="77" t="s">
        <v>964</v>
      </c>
      <c r="B18" s="75"/>
      <c r="C18" s="75"/>
      <c r="D18" s="76"/>
    </row>
    <row r="19" ht="15.75" customHeight="1" spans="1:4">
      <c r="A19" s="77" t="s">
        <v>995</v>
      </c>
      <c r="B19" s="75">
        <v>0</v>
      </c>
      <c r="C19" s="75">
        <v>0</v>
      </c>
      <c r="D19" s="76"/>
    </row>
    <row r="20" ht="15.75" customHeight="1" spans="1:4">
      <c r="A20" s="77" t="s">
        <v>996</v>
      </c>
      <c r="B20" s="78"/>
      <c r="C20" s="78"/>
      <c r="D20" s="76"/>
    </row>
    <row r="21" ht="17.25" customHeight="1" spans="1:4">
      <c r="A21" s="79" t="s">
        <v>77</v>
      </c>
      <c r="B21" s="80">
        <v>0</v>
      </c>
      <c r="C21" s="80">
        <v>0</v>
      </c>
      <c r="D21" s="76"/>
    </row>
    <row r="22" ht="19.5" customHeight="1" spans="1:4">
      <c r="A22" s="81" t="s">
        <v>79</v>
      </c>
      <c r="B22" s="80">
        <v>0</v>
      </c>
      <c r="C22" s="80">
        <v>0</v>
      </c>
      <c r="D22" s="76"/>
    </row>
    <row r="23" ht="19.5" customHeight="1" spans="1:4">
      <c r="A23" s="82" t="s">
        <v>997</v>
      </c>
      <c r="B23" s="80">
        <v>0</v>
      </c>
      <c r="C23" s="80">
        <v>0</v>
      </c>
      <c r="D23" s="76"/>
    </row>
    <row r="24" ht="19.5" customHeight="1" spans="1:4">
      <c r="A24" s="83" t="s">
        <v>998</v>
      </c>
      <c r="B24" s="80">
        <v>0</v>
      </c>
      <c r="C24" s="80">
        <v>0</v>
      </c>
      <c r="D24" s="76"/>
    </row>
    <row r="25" ht="19.5" customHeight="1" spans="1:4">
      <c r="A25" s="84" t="s">
        <v>999</v>
      </c>
      <c r="B25" s="75">
        <v>0</v>
      </c>
      <c r="C25" s="75">
        <v>0</v>
      </c>
      <c r="D25" s="76"/>
    </row>
    <row r="26" ht="19.5" customHeight="1" spans="1:4">
      <c r="A26" s="84" t="s">
        <v>1000</v>
      </c>
      <c r="B26" s="75">
        <v>0</v>
      </c>
      <c r="C26" s="75">
        <v>0</v>
      </c>
      <c r="D26" s="76"/>
    </row>
    <row r="27" ht="18" customHeight="1" spans="1:4">
      <c r="A27" s="79" t="s">
        <v>710</v>
      </c>
      <c r="B27" s="80">
        <v>0</v>
      </c>
      <c r="C27" s="80">
        <v>0</v>
      </c>
      <c r="D27" s="76"/>
    </row>
    <row r="28" spans="1:4">
      <c r="A28" s="85" t="s">
        <v>1001</v>
      </c>
      <c r="B28" s="85"/>
      <c r="C28" s="85"/>
      <c r="D28" s="85"/>
    </row>
  </sheetData>
  <mergeCells count="2">
    <mergeCell ref="A2:D2"/>
    <mergeCell ref="A28:D2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A1" sqref="A1"/>
    </sheetView>
  </sheetViews>
  <sheetFormatPr defaultColWidth="9" defaultRowHeight="14.25"/>
  <cols>
    <col min="1" max="1" width="37.125" customWidth="1"/>
    <col min="2" max="2" width="19.75" customWidth="1"/>
    <col min="3" max="4" width="17.5" customWidth="1"/>
    <col min="5" max="5" width="17.125" customWidth="1"/>
    <col min="6" max="6" width="16" customWidth="1"/>
    <col min="7" max="7" width="18.75" customWidth="1"/>
    <col min="8" max="8" width="12.125" customWidth="1"/>
    <col min="9" max="9" width="14" customWidth="1"/>
  </cols>
  <sheetData>
    <row r="1" spans="1:9">
      <c r="A1" s="30" t="s">
        <v>1002</v>
      </c>
      <c r="B1" s="31"/>
      <c r="C1" s="31"/>
      <c r="D1" s="31"/>
      <c r="E1" s="31"/>
      <c r="F1" s="31"/>
      <c r="G1" s="31"/>
      <c r="H1" s="31"/>
      <c r="I1" s="52"/>
    </row>
    <row r="2" ht="51" customHeight="1" spans="1:9">
      <c r="A2" s="58" t="s">
        <v>1003</v>
      </c>
      <c r="B2" s="59"/>
      <c r="C2" s="59"/>
      <c r="D2" s="60"/>
      <c r="E2" s="59"/>
      <c r="F2" s="59"/>
      <c r="G2" s="59"/>
      <c r="H2" s="59"/>
      <c r="I2" s="63"/>
    </row>
    <row r="3" ht="20.1" customHeight="1" spans="1:9">
      <c r="A3" s="35"/>
      <c r="B3" s="36"/>
      <c r="C3" s="36"/>
      <c r="D3" s="37"/>
      <c r="E3" s="36"/>
      <c r="F3" s="36"/>
      <c r="G3" s="36"/>
      <c r="H3" s="36"/>
      <c r="I3" s="64" t="s">
        <v>47</v>
      </c>
    </row>
    <row r="4" ht="42.75" spans="1:9">
      <c r="A4" s="38" t="s">
        <v>1004</v>
      </c>
      <c r="B4" s="39" t="s">
        <v>517</v>
      </c>
      <c r="C4" s="40" t="s">
        <v>1005</v>
      </c>
      <c r="D4" s="40" t="s">
        <v>1006</v>
      </c>
      <c r="E4" s="41" t="s">
        <v>1007</v>
      </c>
      <c r="F4" s="42" t="s">
        <v>1008</v>
      </c>
      <c r="G4" s="42" t="s">
        <v>1009</v>
      </c>
      <c r="H4" s="42" t="s">
        <v>1010</v>
      </c>
      <c r="I4" s="55" t="s">
        <v>1011</v>
      </c>
    </row>
    <row r="5" ht="21.95" customHeight="1" spans="1:9">
      <c r="A5" s="61" t="s">
        <v>1012</v>
      </c>
      <c r="B5" s="49">
        <f>B6+B7+B8+B9+B10</f>
        <v>58531.717</v>
      </c>
      <c r="C5" s="49"/>
      <c r="D5" s="49">
        <f t="shared" ref="D5:I5" si="0">D6+D7+D8+D9+D10</f>
        <v>20004.117</v>
      </c>
      <c r="E5" s="49">
        <f t="shared" si="0"/>
        <v>38151.37</v>
      </c>
      <c r="F5" s="49"/>
      <c r="G5" s="49"/>
      <c r="H5" s="49"/>
      <c r="I5" s="49">
        <f t="shared" si="0"/>
        <v>376.23</v>
      </c>
    </row>
    <row r="6" ht="21.95" customHeight="1" spans="1:9">
      <c r="A6" s="45" t="s">
        <v>1013</v>
      </c>
      <c r="B6" s="49">
        <v>26056.37</v>
      </c>
      <c r="C6" s="49"/>
      <c r="D6" s="49">
        <v>4736</v>
      </c>
      <c r="E6" s="49">
        <v>21005.37</v>
      </c>
      <c r="F6" s="49"/>
      <c r="G6" s="49"/>
      <c r="H6" s="49"/>
      <c r="I6" s="49">
        <v>315</v>
      </c>
    </row>
    <row r="7" ht="21.95" customHeight="1" spans="1:9">
      <c r="A7" s="45" t="s">
        <v>1014</v>
      </c>
      <c r="B7" s="49">
        <v>127.51</v>
      </c>
      <c r="C7" s="49"/>
      <c r="D7" s="49">
        <v>53</v>
      </c>
      <c r="E7" s="49">
        <v>26</v>
      </c>
      <c r="F7" s="49"/>
      <c r="G7" s="49"/>
      <c r="H7" s="49"/>
      <c r="I7" s="49">
        <v>48.51</v>
      </c>
    </row>
    <row r="8" ht="21.95" customHeight="1" spans="1:9">
      <c r="A8" s="46" t="s">
        <v>1015</v>
      </c>
      <c r="B8" s="49">
        <v>31075.117</v>
      </c>
      <c r="C8" s="49"/>
      <c r="D8" s="49">
        <v>15175.117</v>
      </c>
      <c r="E8" s="49">
        <v>15900</v>
      </c>
      <c r="F8" s="49"/>
      <c r="G8" s="49"/>
      <c r="H8" s="49"/>
      <c r="I8" s="49">
        <v>0</v>
      </c>
    </row>
    <row r="9" ht="21.95" customHeight="1" spans="1:9">
      <c r="A9" s="46" t="s">
        <v>1016</v>
      </c>
      <c r="B9" s="49">
        <v>22.72</v>
      </c>
      <c r="C9" s="49"/>
      <c r="D9" s="49">
        <v>10</v>
      </c>
      <c r="E9" s="49"/>
      <c r="F9" s="49"/>
      <c r="G9" s="49"/>
      <c r="H9" s="49"/>
      <c r="I9" s="49">
        <v>12.72</v>
      </c>
    </row>
    <row r="10" ht="21.95" customHeight="1" spans="1:9">
      <c r="A10" s="46" t="s">
        <v>1017</v>
      </c>
      <c r="B10" s="49">
        <v>1250</v>
      </c>
      <c r="C10" s="49"/>
      <c r="D10" s="49">
        <v>30</v>
      </c>
      <c r="E10" s="49">
        <v>1220</v>
      </c>
      <c r="F10" s="49"/>
      <c r="G10" s="49"/>
      <c r="H10" s="49"/>
      <c r="I10" s="49"/>
    </row>
    <row r="11" ht="21.95" customHeight="1" spans="1:9">
      <c r="A11" s="46" t="s">
        <v>1018</v>
      </c>
      <c r="B11" s="49"/>
      <c r="C11" s="49"/>
      <c r="D11" s="49"/>
      <c r="E11" s="49"/>
      <c r="F11" s="49"/>
      <c r="G11" s="49"/>
      <c r="H11" s="49"/>
      <c r="I11" s="49"/>
    </row>
    <row r="12" ht="21.95" customHeight="1" spans="1:9">
      <c r="A12" s="46" t="s">
        <v>1019</v>
      </c>
      <c r="B12" s="49"/>
      <c r="C12" s="49"/>
      <c r="D12" s="49"/>
      <c r="E12" s="49"/>
      <c r="F12" s="49"/>
      <c r="G12" s="49"/>
      <c r="H12" s="49"/>
      <c r="I12" s="49"/>
    </row>
    <row r="13" ht="21.95" customHeight="1" spans="1:11">
      <c r="A13" s="43" t="s">
        <v>1020</v>
      </c>
      <c r="B13" s="49">
        <f>C13+D13+E13+F13+G13+H13+I13</f>
        <v>4996</v>
      </c>
      <c r="C13" s="49"/>
      <c r="D13" s="49">
        <v>4795</v>
      </c>
      <c r="E13" s="49">
        <v>3</v>
      </c>
      <c r="F13" s="49"/>
      <c r="G13" s="49"/>
      <c r="H13" s="49"/>
      <c r="I13" s="49">
        <v>198</v>
      </c>
      <c r="K13" s="57"/>
    </row>
    <row r="14" ht="21.95" customHeight="1" spans="1:9">
      <c r="A14" s="62" t="s">
        <v>1021</v>
      </c>
      <c r="B14" s="44">
        <f>B5+B13</f>
        <v>63527.717</v>
      </c>
      <c r="C14" s="44"/>
      <c r="D14" s="44">
        <f t="shared" ref="D14:I14" si="1">D5+D13</f>
        <v>24799.117</v>
      </c>
      <c r="E14" s="44">
        <f t="shared" si="1"/>
        <v>38154.37</v>
      </c>
      <c r="F14" s="44"/>
      <c r="G14" s="44"/>
      <c r="H14" s="44"/>
      <c r="I14" s="44">
        <f t="shared" si="1"/>
        <v>574.23</v>
      </c>
    </row>
  </sheetData>
  <mergeCells count="1">
    <mergeCell ref="A2:I2"/>
  </mergeCells>
  <pageMargins left="0.75" right="0.75" top="1" bottom="1" header="0.5" footer="0.5"/>
  <pageSetup paperSize="9" scale="71"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
  <sheetViews>
    <sheetView workbookViewId="0">
      <selection activeCell="A1" sqref="A1"/>
    </sheetView>
  </sheetViews>
  <sheetFormatPr defaultColWidth="9" defaultRowHeight="14.25"/>
  <cols>
    <col min="1" max="1" width="38" customWidth="1"/>
    <col min="2" max="2" width="17.625" customWidth="1"/>
    <col min="3" max="3" width="13.875" customWidth="1"/>
    <col min="4" max="4" width="15.75" customWidth="1"/>
    <col min="5" max="5" width="16.5" customWidth="1"/>
    <col min="6" max="6" width="18.5" customWidth="1"/>
    <col min="7" max="7" width="15.375" customWidth="1"/>
    <col min="8" max="8" width="10.125" customWidth="1"/>
    <col min="9" max="9" width="15" customWidth="1"/>
  </cols>
  <sheetData>
    <row r="1" spans="1:9">
      <c r="A1" s="30" t="s">
        <v>1022</v>
      </c>
      <c r="B1" s="31"/>
      <c r="C1" s="31"/>
      <c r="D1" s="31"/>
      <c r="E1" s="31"/>
      <c r="F1" s="31"/>
      <c r="G1" s="31"/>
      <c r="H1" s="31"/>
      <c r="I1" s="52"/>
    </row>
    <row r="2" ht="51" customHeight="1" spans="1:9">
      <c r="A2" s="32" t="s">
        <v>1023</v>
      </c>
      <c r="B2" s="33"/>
      <c r="C2" s="33"/>
      <c r="D2" s="34"/>
      <c r="E2" s="33"/>
      <c r="F2" s="33"/>
      <c r="G2" s="33"/>
      <c r="H2" s="33"/>
      <c r="I2" s="53"/>
    </row>
    <row r="3" ht="20.1" customHeight="1" spans="1:9">
      <c r="A3" s="35"/>
      <c r="B3" s="36"/>
      <c r="C3" s="36"/>
      <c r="D3" s="37"/>
      <c r="E3" s="36"/>
      <c r="F3" s="36"/>
      <c r="G3" s="36"/>
      <c r="H3" s="36"/>
      <c r="I3" s="54" t="s">
        <v>47</v>
      </c>
    </row>
    <row r="4" ht="41.1" customHeight="1" spans="1:9">
      <c r="A4" s="38" t="s">
        <v>1004</v>
      </c>
      <c r="B4" s="39" t="s">
        <v>1024</v>
      </c>
      <c r="C4" s="40" t="s">
        <v>1005</v>
      </c>
      <c r="D4" s="40" t="s">
        <v>1025</v>
      </c>
      <c r="E4" s="41" t="s">
        <v>1007</v>
      </c>
      <c r="F4" s="42" t="s">
        <v>1008</v>
      </c>
      <c r="G4" s="42" t="s">
        <v>1026</v>
      </c>
      <c r="H4" s="42" t="s">
        <v>1027</v>
      </c>
      <c r="I4" s="55" t="s">
        <v>1028</v>
      </c>
    </row>
    <row r="5" ht="21.95" customHeight="1" spans="1:9">
      <c r="A5" s="43" t="s">
        <v>1029</v>
      </c>
      <c r="B5" s="44">
        <f>C5+D5+E5+F5+G5+H5+I5</f>
        <v>53535</v>
      </c>
      <c r="C5" s="44"/>
      <c r="D5" s="44">
        <f>D6+D7+D8+D9+D10</f>
        <v>15209</v>
      </c>
      <c r="E5" s="44">
        <f>E6+E7+E8+E9+E10</f>
        <v>38148</v>
      </c>
      <c r="F5" s="44"/>
      <c r="G5" s="44"/>
      <c r="H5" s="44"/>
      <c r="I5" s="44">
        <v>178</v>
      </c>
    </row>
    <row r="6" ht="21.95" customHeight="1" spans="1:9">
      <c r="A6" s="45" t="s">
        <v>1030</v>
      </c>
      <c r="B6" s="44">
        <v>53165.54</v>
      </c>
      <c r="C6" s="44"/>
      <c r="D6" s="44">
        <v>15200</v>
      </c>
      <c r="E6" s="44">
        <v>37848</v>
      </c>
      <c r="F6" s="44"/>
      <c r="G6" s="44"/>
      <c r="H6" s="44"/>
      <c r="I6" s="56">
        <v>117.1</v>
      </c>
    </row>
    <row r="7" ht="21.95" customHeight="1" spans="1:9">
      <c r="A7" s="45" t="s">
        <v>1031</v>
      </c>
      <c r="B7" s="44">
        <v>44.94</v>
      </c>
      <c r="C7" s="44"/>
      <c r="D7" s="44"/>
      <c r="E7" s="44">
        <v>30</v>
      </c>
      <c r="F7" s="44"/>
      <c r="G7" s="44"/>
      <c r="H7" s="44"/>
      <c r="I7" s="56">
        <v>14.94</v>
      </c>
    </row>
    <row r="8" ht="21.95" customHeight="1" spans="1:9">
      <c r="A8" s="46" t="s">
        <v>1032</v>
      </c>
      <c r="B8" s="44">
        <v>279</v>
      </c>
      <c r="C8" s="44"/>
      <c r="D8" s="44">
        <v>9</v>
      </c>
      <c r="E8" s="44">
        <v>270</v>
      </c>
      <c r="F8" s="44"/>
      <c r="G8" s="44"/>
      <c r="H8" s="44"/>
      <c r="I8" s="44"/>
    </row>
    <row r="9" ht="21.95" customHeight="1" spans="1:9">
      <c r="A9" s="46" t="s">
        <v>1033</v>
      </c>
      <c r="B9" s="44"/>
      <c r="C9" s="44"/>
      <c r="D9" s="44"/>
      <c r="E9" s="44"/>
      <c r="F9" s="44"/>
      <c r="G9" s="44"/>
      <c r="H9" s="44"/>
      <c r="I9" s="44"/>
    </row>
    <row r="10" ht="21.95" customHeight="1" spans="1:9">
      <c r="A10" s="46" t="s">
        <v>1034</v>
      </c>
      <c r="B10" s="44"/>
      <c r="C10" s="47"/>
      <c r="D10" s="44"/>
      <c r="E10" s="44"/>
      <c r="F10" s="44"/>
      <c r="G10" s="44"/>
      <c r="H10" s="44"/>
      <c r="I10" s="44"/>
    </row>
    <row r="11" ht="27.95" customHeight="1" spans="1:11">
      <c r="A11" s="48" t="s">
        <v>1035</v>
      </c>
      <c r="B11" s="49">
        <f>C11+D11+E11+F11+G11+H11+I11</f>
        <v>52390</v>
      </c>
      <c r="C11" s="49"/>
      <c r="D11" s="49">
        <v>47595</v>
      </c>
      <c r="E11" s="49">
        <v>2055</v>
      </c>
      <c r="F11" s="49"/>
      <c r="G11" s="49"/>
      <c r="H11" s="50"/>
      <c r="I11" s="50">
        <v>2740</v>
      </c>
      <c r="K11" s="57"/>
    </row>
    <row r="12" ht="22.5" customHeight="1" spans="1:9">
      <c r="A12" s="51" t="s">
        <v>1021</v>
      </c>
      <c r="B12" s="49">
        <f>B11+B5</f>
        <v>105925</v>
      </c>
      <c r="C12" s="49"/>
      <c r="D12" s="49">
        <f t="shared" ref="D12:I12" si="0">D11+D5</f>
        <v>62804</v>
      </c>
      <c r="E12" s="49">
        <f t="shared" si="0"/>
        <v>40203</v>
      </c>
      <c r="F12" s="49"/>
      <c r="G12" s="49"/>
      <c r="H12" s="49"/>
      <c r="I12" s="49">
        <f t="shared" si="0"/>
        <v>2918</v>
      </c>
    </row>
    <row r="13" ht="18" customHeight="1"/>
  </sheetData>
  <mergeCells count="1">
    <mergeCell ref="A2:I2"/>
  </mergeCells>
  <pageMargins left="0.75" right="0.75" top="1" bottom="1" header="0.5" footer="0.5"/>
  <pageSetup paperSize="9" scale="75" fitToHeight="0"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workbookViewId="0">
      <selection activeCell="A1" sqref="A1"/>
    </sheetView>
  </sheetViews>
  <sheetFormatPr defaultColWidth="6.75" defaultRowHeight="12.75" customHeight="1" outlineLevelCol="5"/>
  <cols>
    <col min="1" max="1" width="55.5" style="14" customWidth="1"/>
    <col min="2" max="2" width="21.625" style="14" customWidth="1"/>
    <col min="3" max="3" width="9" style="14" customWidth="1"/>
    <col min="4" max="16384" width="6.75" style="14"/>
  </cols>
  <sheetData>
    <row r="1" ht="19.5" customHeight="1" spans="1:2">
      <c r="A1" s="15" t="s">
        <v>1036</v>
      </c>
      <c r="B1" s="16"/>
    </row>
    <row r="2" ht="31.5" customHeight="1" spans="1:3">
      <c r="A2" s="17" t="s">
        <v>1037</v>
      </c>
      <c r="B2" s="17"/>
      <c r="C2" s="18"/>
    </row>
    <row r="3" ht="19.5" customHeight="1" spans="1:2">
      <c r="A3" s="19"/>
      <c r="B3" s="20" t="s">
        <v>47</v>
      </c>
    </row>
    <row r="4" ht="36" customHeight="1" spans="1:3">
      <c r="A4" s="21" t="s">
        <v>1038</v>
      </c>
      <c r="B4" s="21" t="s">
        <v>1039</v>
      </c>
      <c r="C4" s="22"/>
    </row>
    <row r="5" ht="19.5" customHeight="1" spans="1:5">
      <c r="A5" s="23" t="s">
        <v>1040</v>
      </c>
      <c r="B5" s="29">
        <v>257888</v>
      </c>
      <c r="C5" s="22"/>
      <c r="D5" s="25"/>
      <c r="E5" s="25"/>
    </row>
    <row r="6" ht="19.5" customHeight="1" spans="1:5">
      <c r="A6" s="23" t="s">
        <v>1041</v>
      </c>
      <c r="B6" s="29">
        <v>256883</v>
      </c>
      <c r="C6" s="22"/>
      <c r="D6" s="25"/>
      <c r="E6" s="25"/>
    </row>
    <row r="7" ht="19.5" customHeight="1" spans="1:5">
      <c r="A7" s="23" t="s">
        <v>1042</v>
      </c>
      <c r="B7" s="29">
        <v>59166</v>
      </c>
      <c r="D7" s="25"/>
      <c r="E7" s="25"/>
    </row>
    <row r="8" ht="19.5" customHeight="1" spans="1:6">
      <c r="A8" s="23" t="s">
        <v>1043</v>
      </c>
      <c r="B8" s="29">
        <v>41967</v>
      </c>
      <c r="D8" s="25"/>
      <c r="E8" s="25"/>
      <c r="F8" s="25"/>
    </row>
    <row r="9" ht="19.5" customHeight="1" spans="1:5">
      <c r="A9" s="23" t="s">
        <v>1044</v>
      </c>
      <c r="B9" s="29">
        <v>8785</v>
      </c>
      <c r="D9" s="25"/>
      <c r="E9" s="25"/>
    </row>
    <row r="10" ht="19.5" customHeight="1" spans="1:5">
      <c r="A10" s="23" t="s">
        <v>1045</v>
      </c>
      <c r="B10" s="29"/>
      <c r="D10" s="25"/>
      <c r="E10" s="25"/>
    </row>
    <row r="11" ht="19.5" customHeight="1" spans="1:5">
      <c r="A11" s="23" t="s">
        <v>1046</v>
      </c>
      <c r="B11" s="29">
        <v>10000</v>
      </c>
      <c r="D11" s="25"/>
      <c r="E11" s="25"/>
    </row>
    <row r="12" ht="97.5" customHeight="1" spans="1:2">
      <c r="A12" s="26" t="s">
        <v>1047</v>
      </c>
      <c r="B12" s="27"/>
    </row>
    <row r="13" ht="49.5" customHeight="1" spans="1:2">
      <c r="A13" s="28" t="s">
        <v>1048</v>
      </c>
      <c r="B13" s="28"/>
    </row>
  </sheetData>
  <sheetProtection formatCells="0" formatColumns="0" formatRows="0"/>
  <mergeCells count="3">
    <mergeCell ref="A2:B2"/>
    <mergeCell ref="A12:B12"/>
    <mergeCell ref="A13:B13"/>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showGridLines="0" showZeros="0" workbookViewId="0">
      <selection activeCell="A1" sqref="A1"/>
    </sheetView>
  </sheetViews>
  <sheetFormatPr defaultColWidth="6.75" defaultRowHeight="12.75" customHeight="1" outlineLevelCol="5"/>
  <cols>
    <col min="1" max="1" width="55.5" style="14" customWidth="1"/>
    <col min="2" max="2" width="21.625" style="14" customWidth="1"/>
    <col min="3" max="3" width="9" style="14" customWidth="1"/>
    <col min="4" max="16383" width="6.75" style="14"/>
  </cols>
  <sheetData>
    <row r="1" ht="19.5" customHeight="1" spans="1:2">
      <c r="A1" s="15" t="s">
        <v>1049</v>
      </c>
      <c r="B1" s="16"/>
    </row>
    <row r="2" ht="31.5" customHeight="1" spans="1:3">
      <c r="A2" s="17" t="s">
        <v>1050</v>
      </c>
      <c r="B2" s="17"/>
      <c r="C2" s="18"/>
    </row>
    <row r="3" ht="19.5" customHeight="1" spans="1:2">
      <c r="A3" s="19"/>
      <c r="B3" s="20" t="s">
        <v>47</v>
      </c>
    </row>
    <row r="4" ht="36" customHeight="1" spans="1:3">
      <c r="A4" s="21" t="s">
        <v>1038</v>
      </c>
      <c r="B4" s="21" t="s">
        <v>1051</v>
      </c>
      <c r="C4" s="22"/>
    </row>
    <row r="5" ht="19.5" customHeight="1" spans="1:5">
      <c r="A5" s="23" t="s">
        <v>1040</v>
      </c>
      <c r="B5" s="24">
        <v>206780</v>
      </c>
      <c r="C5" s="22"/>
      <c r="D5" s="25"/>
      <c r="E5" s="25"/>
    </row>
    <row r="6" ht="19.5" customHeight="1" spans="1:5">
      <c r="A6" s="23" t="s">
        <v>1041</v>
      </c>
      <c r="B6" s="24">
        <v>206780</v>
      </c>
      <c r="C6" s="22"/>
      <c r="D6" s="25"/>
      <c r="E6" s="25"/>
    </row>
    <row r="7" ht="19.5" customHeight="1" spans="1:5">
      <c r="A7" s="23" t="s">
        <v>1042</v>
      </c>
      <c r="B7" s="24">
        <v>88110</v>
      </c>
      <c r="D7" s="25"/>
      <c r="E7" s="25"/>
    </row>
    <row r="8" ht="19.5" customHeight="1" spans="1:6">
      <c r="A8" s="23" t="s">
        <v>1043</v>
      </c>
      <c r="B8" s="24">
        <v>2210</v>
      </c>
      <c r="D8" s="25"/>
      <c r="E8" s="25"/>
      <c r="F8" s="25"/>
    </row>
    <row r="9" ht="19.5" customHeight="1" spans="1:5">
      <c r="A9" s="23" t="s">
        <v>1044</v>
      </c>
      <c r="B9" s="24">
        <v>4890</v>
      </c>
      <c r="D9" s="25"/>
      <c r="E9" s="25"/>
    </row>
    <row r="10" ht="19.5" customHeight="1" spans="1:5">
      <c r="A10" s="23" t="s">
        <v>1045</v>
      </c>
      <c r="B10" s="24">
        <v>0</v>
      </c>
      <c r="D10" s="25"/>
      <c r="E10" s="25"/>
    </row>
    <row r="11" ht="19.5" customHeight="1" spans="1:5">
      <c r="A11" s="23" t="s">
        <v>1046</v>
      </c>
      <c r="B11" s="24">
        <v>8400</v>
      </c>
      <c r="D11" s="25"/>
      <c r="E11" s="25"/>
    </row>
    <row r="12" ht="91.5" customHeight="1" spans="1:2">
      <c r="A12" s="26" t="s">
        <v>1047</v>
      </c>
      <c r="B12" s="27"/>
    </row>
    <row r="13" ht="56.25" customHeight="1" spans="1:2">
      <c r="A13" s="28" t="s">
        <v>1048</v>
      </c>
      <c r="B13" s="28"/>
    </row>
  </sheetData>
  <sheetProtection formatCells="0" formatColumns="0" formatRows="0"/>
  <mergeCells count="3">
    <mergeCell ref="A2:B2"/>
    <mergeCell ref="A12:B12"/>
    <mergeCell ref="A13:B13"/>
  </mergeCells>
  <printOptions horizontalCentered="1"/>
  <pageMargins left="0.708661417322835" right="0.708661417322835" top="0.354330708661417" bottom="0.31496062992126" header="0.31496062992126" footer="0.31496062992126"/>
  <pageSetup paperSize="9" orientation="landscape"/>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workbookViewId="0">
      <selection activeCell="A5" sqref="A5"/>
    </sheetView>
  </sheetViews>
  <sheetFormatPr defaultColWidth="9" defaultRowHeight="14.25" outlineLevelCol="4"/>
  <cols>
    <col min="1" max="1" width="41.625" style="2" customWidth="1"/>
    <col min="2" max="2" width="27.375" style="2" customWidth="1"/>
    <col min="3" max="16384" width="9" style="2"/>
  </cols>
  <sheetData>
    <row r="1" spans="1:1">
      <c r="A1" s="2" t="s">
        <v>1052</v>
      </c>
    </row>
    <row r="2" ht="32.25" customHeight="1" spans="1:2">
      <c r="A2" s="3" t="s">
        <v>1053</v>
      </c>
      <c r="B2" s="3"/>
    </row>
    <row r="3" s="1" customFormat="1" ht="20.1" customHeight="1" spans="1:2">
      <c r="A3" s="4"/>
      <c r="B3" s="5" t="s">
        <v>47</v>
      </c>
    </row>
    <row r="4" ht="50.1" customHeight="1" spans="1:2">
      <c r="A4" s="6" t="s">
        <v>48</v>
      </c>
      <c r="B4" s="6" t="s">
        <v>929</v>
      </c>
    </row>
    <row r="5" ht="50.1" customHeight="1" spans="1:3">
      <c r="A5" s="6" t="s">
        <v>517</v>
      </c>
      <c r="B5" s="6">
        <v>3828</v>
      </c>
      <c r="C5" s="7"/>
    </row>
    <row r="6" ht="50.1" customHeight="1" spans="1:5">
      <c r="A6" s="8" t="s">
        <v>1054</v>
      </c>
      <c r="B6" s="6"/>
      <c r="C6" s="7"/>
      <c r="E6" s="9"/>
    </row>
    <row r="7" ht="50.1" customHeight="1" spans="1:3">
      <c r="A7" s="8" t="s">
        <v>1055</v>
      </c>
      <c r="B7" s="6">
        <v>1966</v>
      </c>
      <c r="C7" s="7"/>
    </row>
    <row r="8" ht="50.1" customHeight="1" spans="1:3">
      <c r="A8" s="8" t="s">
        <v>1056</v>
      </c>
      <c r="B8" s="6">
        <f>SUM(B9:B10)</f>
        <v>1862</v>
      </c>
      <c r="C8" s="7"/>
    </row>
    <row r="9" ht="50.1" customHeight="1" spans="1:3">
      <c r="A9" s="10" t="s">
        <v>1057</v>
      </c>
      <c r="B9" s="6">
        <v>1634</v>
      </c>
      <c r="C9" s="7"/>
    </row>
    <row r="10" ht="50.1" customHeight="1" spans="1:3">
      <c r="A10" s="11" t="s">
        <v>1058</v>
      </c>
      <c r="B10" s="6">
        <v>228</v>
      </c>
      <c r="C10" s="7"/>
    </row>
    <row r="11" ht="50.1" customHeight="1"/>
    <row r="12" ht="150.95" customHeight="1" spans="1:2">
      <c r="A12" s="12" t="s">
        <v>1059</v>
      </c>
      <c r="B12" s="13"/>
    </row>
  </sheetData>
  <mergeCells count="2">
    <mergeCell ref="A2:B2"/>
    <mergeCell ref="A12:B12"/>
  </mergeCells>
  <printOptions horizontalCentered="1" verticalCentered="1"/>
  <pageMargins left="0.55" right="0.2" top="0.98" bottom="0.98" header="0.51" footer="0.51"/>
  <pageSetup paperSize="9"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21</vt:i4>
      </vt:variant>
    </vt:vector>
  </HeadingPairs>
  <TitlesOfParts>
    <vt:vector size="21" baseType="lpstr">
      <vt:lpstr>一般公共预算收入预算表</vt:lpstr>
      <vt:lpstr>一般公共预算支出预算表</vt:lpstr>
      <vt:lpstr>一般公共预算本级支出预算表</vt:lpstr>
      <vt:lpstr>一般公共预算本级基本支出预算表</vt:lpstr>
      <vt:lpstr>一般公共预算对下税收返还和转移支付预算分项目表</vt:lpstr>
      <vt:lpstr>一般公共预算对下税收返还和转移支付预算分地区表 </vt:lpstr>
      <vt:lpstr>一般公共预算税收返还和转移支付预算表</vt:lpstr>
      <vt:lpstr>政府性基金收入预算表</vt:lpstr>
      <vt:lpstr>政府性基金支出预算表</vt:lpstr>
      <vt:lpstr>政府性基金本级支出预算表 </vt:lpstr>
      <vt:lpstr>政府性基金转移支付预算分项目表</vt:lpstr>
      <vt:lpstr>政府性基金转移支付预算分地区表</vt:lpstr>
      <vt:lpstr>国有资本经营收入预算表</vt:lpstr>
      <vt:lpstr>国有资本经营支出预算表</vt:lpstr>
      <vt:lpstr>本级国有资本经营支出预算表</vt:lpstr>
      <vt:lpstr>国有资本经营预算对下转移支付表</vt:lpstr>
      <vt:lpstr>社会保险基金收入预算表</vt:lpstr>
      <vt:lpstr>社会保险基金支出预算表 </vt:lpstr>
      <vt:lpstr>地方一般债务限额和余额情况表</vt:lpstr>
      <vt:lpstr>地方专项债务限额和余额情况表 </vt:lpstr>
      <vt:lpstr>三公经费预算表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2021-06-03T08:42:00Z</dcterms:created>
  <cp:lastPrinted>2021-06-06T13:40:00Z</cp:lastPrinted>
  <dcterms:modified xsi:type="dcterms:W3CDTF">2023-09-27T07:30:38Z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9353113D5D274975B3DDBC5DBC9A51D8_13</vt:lpwstr>
  </property>
  <property fmtid="{D5CDD505-2E9C-101B-9397-08002B2CF9AE}" pid="3" name="KSOProductBuildVer">
    <vt:lpwstr>2052-11.1.0.14309</vt:lpwstr>
  </property>
</Properties>
</file>